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ard meetings\Board meeting 27 Aug 2025\"/>
    </mc:Choice>
  </mc:AlternateContent>
  <xr:revisionPtr revIDLastSave="0" documentId="13_ncr:1_{D7BE518F-AA05-4F4F-B729-E1C6326BC4C9}" xr6:coauthVersionLast="47" xr6:coauthVersionMax="47" xr10:uidLastSave="{00000000-0000-0000-0000-000000000000}"/>
  <bookViews>
    <workbookView xWindow="-120" yWindow="-120" windowWidth="29040" windowHeight="15840" activeTab="1" xr2:uid="{A9C6DD4D-B448-48A9-9B40-CD76CF16F7B9}"/>
  </bookViews>
  <sheets>
    <sheet name="KPIs for Board" sheetId="1" r:id="rId1"/>
    <sheet name="YTD" sheetId="16" r:id="rId2"/>
    <sheet name="Board 26 June 2024" sheetId="15" r:id="rId3"/>
    <sheet name="Board 21 Aug 2024" sheetId="18" r:id="rId4"/>
    <sheet name="Board 23 Oct 2024" sheetId="19" r:id="rId5"/>
    <sheet name="Board Apr 2025" sheetId="20" r:id="rId6"/>
    <sheet name="Apr May 2025" sheetId="21" r:id="rId7"/>
    <sheet name="Glencraig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21" l="1"/>
  <c r="I63" i="21"/>
  <c r="E63" i="21"/>
  <c r="E45" i="21"/>
  <c r="O67" i="21"/>
  <c r="N67" i="21"/>
  <c r="D67" i="21"/>
  <c r="C67" i="21"/>
  <c r="P65" i="21"/>
  <c r="H65" i="21"/>
  <c r="G65" i="21"/>
  <c r="R65" i="21" s="1"/>
  <c r="E65" i="21"/>
  <c r="H64" i="21"/>
  <c r="S64" i="21" s="1"/>
  <c r="G64" i="21"/>
  <c r="R64" i="21" s="1"/>
  <c r="E64" i="21"/>
  <c r="P63" i="21"/>
  <c r="H63" i="21"/>
  <c r="S63" i="21" s="1"/>
  <c r="G63" i="21"/>
  <c r="R63" i="21" s="1"/>
  <c r="H62" i="21"/>
  <c r="S62" i="21" s="1"/>
  <c r="G62" i="21"/>
  <c r="R62" i="21" s="1"/>
  <c r="O50" i="21"/>
  <c r="N50" i="21"/>
  <c r="D50" i="21"/>
  <c r="C50" i="21"/>
  <c r="P48" i="21"/>
  <c r="H48" i="21"/>
  <c r="S48" i="21" s="1"/>
  <c r="G48" i="21"/>
  <c r="R48" i="21" s="1"/>
  <c r="E48" i="21"/>
  <c r="P47" i="21"/>
  <c r="H47" i="21"/>
  <c r="S47" i="21" s="1"/>
  <c r="G47" i="21"/>
  <c r="R47" i="21" s="1"/>
  <c r="E47" i="21"/>
  <c r="P46" i="21"/>
  <c r="H46" i="21"/>
  <c r="S46" i="21" s="1"/>
  <c r="G46" i="21"/>
  <c r="R46" i="21" s="1"/>
  <c r="E46" i="21"/>
  <c r="H45" i="21"/>
  <c r="S45" i="21" s="1"/>
  <c r="G45" i="21"/>
  <c r="R45" i="21" s="1"/>
  <c r="O33" i="21"/>
  <c r="N33" i="21"/>
  <c r="D33" i="21"/>
  <c r="C33" i="21"/>
  <c r="P31" i="21"/>
  <c r="H31" i="21"/>
  <c r="G31" i="21"/>
  <c r="E31" i="21"/>
  <c r="P30" i="21"/>
  <c r="H30" i="21"/>
  <c r="G30" i="21"/>
  <c r="R30" i="21" s="1"/>
  <c r="E30" i="21"/>
  <c r="P29" i="21"/>
  <c r="H29" i="21"/>
  <c r="G29" i="21"/>
  <c r="E29" i="21"/>
  <c r="P28" i="21"/>
  <c r="H28" i="21"/>
  <c r="G28" i="21"/>
  <c r="E28" i="21"/>
  <c r="O14" i="21"/>
  <c r="N14" i="21"/>
  <c r="D14" i="21"/>
  <c r="C14" i="21"/>
  <c r="O13" i="21"/>
  <c r="N13" i="21"/>
  <c r="D13" i="21"/>
  <c r="C13" i="21"/>
  <c r="O12" i="21"/>
  <c r="N12" i="21"/>
  <c r="D12" i="21"/>
  <c r="C12" i="21"/>
  <c r="O11" i="21"/>
  <c r="N11" i="21"/>
  <c r="D11" i="21"/>
  <c r="C11" i="21"/>
  <c r="DV63" i="20"/>
  <c r="DK64" i="20"/>
  <c r="DK63" i="20"/>
  <c r="CZ64" i="20"/>
  <c r="CZ62" i="20"/>
  <c r="DV45" i="20"/>
  <c r="DK45" i="20"/>
  <c r="CD64" i="20"/>
  <c r="DU67" i="20"/>
  <c r="DT67" i="20"/>
  <c r="DJ67" i="20"/>
  <c r="DI67" i="20"/>
  <c r="CY67" i="20"/>
  <c r="CX67" i="20"/>
  <c r="CN67" i="20"/>
  <c r="CO67" i="20" s="1"/>
  <c r="CM67" i="20"/>
  <c r="CC67" i="20"/>
  <c r="CB67" i="20"/>
  <c r="CD67" i="20" s="1"/>
  <c r="BR67" i="20"/>
  <c r="BQ67" i="20"/>
  <c r="BH67" i="20"/>
  <c r="BG67" i="20"/>
  <c r="BF67" i="20"/>
  <c r="AV67" i="20"/>
  <c r="AU67" i="20"/>
  <c r="AL67" i="20"/>
  <c r="AK67" i="20"/>
  <c r="AJ67" i="20"/>
  <c r="Z67" i="20"/>
  <c r="AA67" i="20" s="1"/>
  <c r="Y67" i="20"/>
  <c r="P67" i="20"/>
  <c r="O67" i="20"/>
  <c r="N67" i="20"/>
  <c r="D67" i="20"/>
  <c r="E67" i="20" s="1"/>
  <c r="C67" i="20"/>
  <c r="DV65" i="20"/>
  <c r="DK65" i="20"/>
  <c r="CZ65" i="20"/>
  <c r="CO65" i="20"/>
  <c r="CD65" i="20"/>
  <c r="BS65" i="20"/>
  <c r="BH65" i="20"/>
  <c r="AW65" i="20"/>
  <c r="AL65" i="20"/>
  <c r="AA65" i="20"/>
  <c r="P65" i="20"/>
  <c r="H65" i="20"/>
  <c r="G65" i="20"/>
  <c r="R65" i="20" s="1"/>
  <c r="AC65" i="20" s="1"/>
  <c r="AN65" i="20" s="1"/>
  <c r="AY65" i="20" s="1"/>
  <c r="BJ65" i="20" s="1"/>
  <c r="BU65" i="20" s="1"/>
  <c r="CF65" i="20" s="1"/>
  <c r="CQ65" i="20" s="1"/>
  <c r="DB65" i="20" s="1"/>
  <c r="DM65" i="20" s="1"/>
  <c r="DX65" i="20" s="1"/>
  <c r="E65" i="20"/>
  <c r="BS64" i="20"/>
  <c r="BL64" i="20"/>
  <c r="BH64" i="20"/>
  <c r="AW64" i="20"/>
  <c r="AE64" i="20"/>
  <c r="AD64" i="20"/>
  <c r="AO64" i="20" s="1"/>
  <c r="AZ64" i="20" s="1"/>
  <c r="BK64" i="20" s="1"/>
  <c r="BV64" i="20" s="1"/>
  <c r="CG64" i="20" s="1"/>
  <c r="CR64" i="20" s="1"/>
  <c r="S64" i="20"/>
  <c r="R64" i="20"/>
  <c r="AC64" i="20" s="1"/>
  <c r="AN64" i="20" s="1"/>
  <c r="AY64" i="20" s="1"/>
  <c r="BJ64" i="20" s="1"/>
  <c r="BU64" i="20" s="1"/>
  <c r="CF64" i="20" s="1"/>
  <c r="CQ64" i="20" s="1"/>
  <c r="DB64" i="20" s="1"/>
  <c r="DM64" i="20" s="1"/>
  <c r="DX64" i="20" s="1"/>
  <c r="H64" i="20"/>
  <c r="I64" i="20" s="1"/>
  <c r="G64" i="20"/>
  <c r="E64" i="20"/>
  <c r="CZ63" i="20"/>
  <c r="CO63" i="20"/>
  <c r="BH63" i="20"/>
  <c r="S63" i="20"/>
  <c r="P63" i="20"/>
  <c r="H63" i="20"/>
  <c r="H67" i="20" s="1"/>
  <c r="G63" i="20"/>
  <c r="R63" i="20" s="1"/>
  <c r="AW62" i="20"/>
  <c r="AD62" i="20"/>
  <c r="AC62" i="20"/>
  <c r="S62" i="20"/>
  <c r="T62" i="20" s="1"/>
  <c r="R62" i="20"/>
  <c r="P62" i="20"/>
  <c r="H62" i="20"/>
  <c r="G62" i="20"/>
  <c r="DU50" i="20"/>
  <c r="DT50" i="20"/>
  <c r="DJ50" i="20"/>
  <c r="DI50" i="20"/>
  <c r="CY50" i="20"/>
  <c r="CX50" i="20"/>
  <c r="CO50" i="20"/>
  <c r="CN50" i="20"/>
  <c r="CM50" i="20"/>
  <c r="CC50" i="20"/>
  <c r="CB50" i="20"/>
  <c r="BR50" i="20"/>
  <c r="BQ50" i="20"/>
  <c r="BS50" i="20" s="1"/>
  <c r="BG50" i="20"/>
  <c r="BH50" i="20" s="1"/>
  <c r="BF50" i="20"/>
  <c r="AW50" i="20"/>
  <c r="AV50" i="20"/>
  <c r="AU50" i="20"/>
  <c r="AK50" i="20"/>
  <c r="AL50" i="20" s="1"/>
  <c r="AJ50" i="20"/>
  <c r="AA50" i="20"/>
  <c r="Z50" i="20"/>
  <c r="Y50" i="20"/>
  <c r="O50" i="20"/>
  <c r="P50" i="20" s="1"/>
  <c r="N50" i="20"/>
  <c r="E50" i="20"/>
  <c r="D50" i="20"/>
  <c r="C50" i="20"/>
  <c r="DV48" i="20"/>
  <c r="DK48" i="20"/>
  <c r="CZ48" i="20"/>
  <c r="CO48" i="20"/>
  <c r="CD48" i="20"/>
  <c r="BS48" i="20"/>
  <c r="BH48" i="20"/>
  <c r="AW48" i="20"/>
  <c r="AL48" i="20"/>
  <c r="AA48" i="20"/>
  <c r="P48" i="20"/>
  <c r="H48" i="20"/>
  <c r="G48" i="20"/>
  <c r="R48" i="20" s="1"/>
  <c r="AC48" i="20" s="1"/>
  <c r="AN48" i="20" s="1"/>
  <c r="AY48" i="20" s="1"/>
  <c r="BJ48" i="20" s="1"/>
  <c r="BU48" i="20" s="1"/>
  <c r="CF48" i="20" s="1"/>
  <c r="CQ48" i="20" s="1"/>
  <c r="DB48" i="20" s="1"/>
  <c r="DM48" i="20" s="1"/>
  <c r="DX48" i="20" s="1"/>
  <c r="E48" i="20"/>
  <c r="DV47" i="20"/>
  <c r="CZ47" i="20"/>
  <c r="CO47" i="20"/>
  <c r="CD47" i="20"/>
  <c r="BS47" i="20"/>
  <c r="BH47" i="20"/>
  <c r="AW47" i="20"/>
  <c r="AL47" i="20"/>
  <c r="P47" i="20"/>
  <c r="I47" i="20"/>
  <c r="H47" i="20"/>
  <c r="S47" i="20" s="1"/>
  <c r="AD47" i="20" s="1"/>
  <c r="AE47" i="20" s="1"/>
  <c r="G47" i="20"/>
  <c r="R47" i="20" s="1"/>
  <c r="AC47" i="20" s="1"/>
  <c r="AN47" i="20" s="1"/>
  <c r="AY47" i="20" s="1"/>
  <c r="BJ47" i="20" s="1"/>
  <c r="BU47" i="20" s="1"/>
  <c r="CF47" i="20" s="1"/>
  <c r="CQ47" i="20" s="1"/>
  <c r="DB47" i="20" s="1"/>
  <c r="DM47" i="20" s="1"/>
  <c r="DX47" i="20" s="1"/>
  <c r="E47" i="20"/>
  <c r="DV46" i="20"/>
  <c r="DK46" i="20"/>
  <c r="CZ46" i="20"/>
  <c r="CO46" i="20"/>
  <c r="CD46" i="20"/>
  <c r="AW46" i="20"/>
  <c r="AL46" i="20"/>
  <c r="AA46" i="20"/>
  <c r="S46" i="20"/>
  <c r="P46" i="20"/>
  <c r="H46" i="20"/>
  <c r="I46" i="20" s="1"/>
  <c r="G46" i="20"/>
  <c r="R46" i="20" s="1"/>
  <c r="AC46" i="20" s="1"/>
  <c r="AN46" i="20" s="1"/>
  <c r="AY46" i="20" s="1"/>
  <c r="BJ46" i="20" s="1"/>
  <c r="BU46" i="20" s="1"/>
  <c r="CF46" i="20" s="1"/>
  <c r="CQ46" i="20" s="1"/>
  <c r="DB46" i="20" s="1"/>
  <c r="DM46" i="20" s="1"/>
  <c r="DX46" i="20" s="1"/>
  <c r="E46" i="20"/>
  <c r="CZ45" i="20"/>
  <c r="CO45" i="20"/>
  <c r="BH45" i="20"/>
  <c r="AW45" i="20"/>
  <c r="AL45" i="20"/>
  <c r="AC45" i="20"/>
  <c r="AA45" i="20"/>
  <c r="R45" i="20"/>
  <c r="P45" i="20"/>
  <c r="H45" i="20"/>
  <c r="S45" i="20" s="1"/>
  <c r="G45" i="20"/>
  <c r="G50" i="20" s="1"/>
  <c r="DU33" i="20"/>
  <c r="DT33" i="20"/>
  <c r="DJ33" i="20"/>
  <c r="DI33" i="20"/>
  <c r="CY33" i="20"/>
  <c r="CX33" i="20"/>
  <c r="CO33" i="20"/>
  <c r="CN33" i="20"/>
  <c r="CM33" i="20"/>
  <c r="CC33" i="20"/>
  <c r="CB33" i="20"/>
  <c r="BR33" i="20"/>
  <c r="BQ33" i="20"/>
  <c r="BG33" i="20"/>
  <c r="BH33" i="20" s="1"/>
  <c r="BF33" i="20"/>
  <c r="AW33" i="20"/>
  <c r="AV33" i="20"/>
  <c r="AU33" i="20"/>
  <c r="AK33" i="20"/>
  <c r="AL33" i="20" s="1"/>
  <c r="AJ33" i="20"/>
  <c r="AA33" i="20"/>
  <c r="Z33" i="20"/>
  <c r="Y33" i="20"/>
  <c r="O33" i="20"/>
  <c r="P33" i="20" s="1"/>
  <c r="N33" i="20"/>
  <c r="G33" i="20"/>
  <c r="E33" i="20"/>
  <c r="D33" i="20"/>
  <c r="C33" i="20"/>
  <c r="DV31" i="20"/>
  <c r="DK31" i="20"/>
  <c r="CZ31" i="20"/>
  <c r="CO31" i="20"/>
  <c r="CD31" i="20"/>
  <c r="BS31" i="20"/>
  <c r="BH31" i="20"/>
  <c r="AW31" i="20"/>
  <c r="AL31" i="20"/>
  <c r="AA31" i="20"/>
  <c r="P31" i="20"/>
  <c r="I31" i="20"/>
  <c r="H31" i="20"/>
  <c r="S31" i="20" s="1"/>
  <c r="AD31" i="20" s="1"/>
  <c r="G31" i="20"/>
  <c r="R31" i="20" s="1"/>
  <c r="E31" i="20"/>
  <c r="DV30" i="20"/>
  <c r="DK30" i="20"/>
  <c r="CZ30" i="20"/>
  <c r="CO30" i="20"/>
  <c r="CD30" i="20"/>
  <c r="BS30" i="20"/>
  <c r="BH30" i="20"/>
  <c r="AW30" i="20"/>
  <c r="AL30" i="20"/>
  <c r="AA30" i="20"/>
  <c r="P30" i="20"/>
  <c r="I30" i="20"/>
  <c r="H30" i="20"/>
  <c r="S30" i="20" s="1"/>
  <c r="AD30" i="20" s="1"/>
  <c r="G30" i="20"/>
  <c r="R30" i="20" s="1"/>
  <c r="E30" i="20"/>
  <c r="DV29" i="20"/>
  <c r="DK29" i="20"/>
  <c r="CZ29" i="20"/>
  <c r="CO29" i="20"/>
  <c r="CD29" i="20"/>
  <c r="BS29" i="20"/>
  <c r="BH29" i="20"/>
  <c r="AW29" i="20"/>
  <c r="AL29" i="20"/>
  <c r="S29" i="20"/>
  <c r="R29" i="20"/>
  <c r="P29" i="20"/>
  <c r="H29" i="20"/>
  <c r="G29" i="20"/>
  <c r="E29" i="20"/>
  <c r="DV28" i="20"/>
  <c r="DK28" i="20"/>
  <c r="CZ28" i="20"/>
  <c r="CO28" i="20"/>
  <c r="CD28" i="20"/>
  <c r="BS28" i="20"/>
  <c r="BH28" i="20"/>
  <c r="AW28" i="20"/>
  <c r="AL28" i="20"/>
  <c r="AD28" i="20"/>
  <c r="AA28" i="20"/>
  <c r="S28" i="20"/>
  <c r="R28" i="20"/>
  <c r="P28" i="20"/>
  <c r="H28" i="20"/>
  <c r="G28" i="20"/>
  <c r="E28" i="20"/>
  <c r="AJ16" i="20"/>
  <c r="O16" i="20"/>
  <c r="DU14" i="20"/>
  <c r="DT14" i="20"/>
  <c r="DJ14" i="20"/>
  <c r="DI14" i="20"/>
  <c r="CY14" i="20"/>
  <c r="CX14" i="20"/>
  <c r="CZ14" i="20" s="1"/>
  <c r="CN14" i="20"/>
  <c r="CM14" i="20"/>
  <c r="CC14" i="20"/>
  <c r="CB14" i="20"/>
  <c r="BR14" i="20"/>
  <c r="BS14" i="20" s="1"/>
  <c r="BQ14" i="20"/>
  <c r="BG14" i="20"/>
  <c r="BF14" i="20"/>
  <c r="AW14" i="20"/>
  <c r="AV14" i="20"/>
  <c r="AU14" i="20"/>
  <c r="AK14" i="20"/>
  <c r="AJ14" i="20"/>
  <c r="AA14" i="20"/>
  <c r="Z14" i="20"/>
  <c r="Y14" i="20"/>
  <c r="O14" i="20"/>
  <c r="N14" i="20"/>
  <c r="G14" i="20"/>
  <c r="E14" i="20"/>
  <c r="D14" i="20"/>
  <c r="C14" i="20"/>
  <c r="DU13" i="20"/>
  <c r="DT13" i="20"/>
  <c r="DJ13" i="20"/>
  <c r="DI13" i="20"/>
  <c r="CY13" i="20"/>
  <c r="CX13" i="20"/>
  <c r="CN13" i="20"/>
  <c r="CM13" i="20"/>
  <c r="CC13" i="20"/>
  <c r="CB13" i="20"/>
  <c r="BR13" i="20"/>
  <c r="BQ13" i="20"/>
  <c r="BG13" i="20"/>
  <c r="BF13" i="20"/>
  <c r="AW13" i="20"/>
  <c r="AV13" i="20"/>
  <c r="AU13" i="20"/>
  <c r="AK13" i="20"/>
  <c r="AJ13" i="20"/>
  <c r="AA13" i="20"/>
  <c r="Z13" i="20"/>
  <c r="Y13" i="20"/>
  <c r="O13" i="20"/>
  <c r="N13" i="20"/>
  <c r="G13" i="20"/>
  <c r="E13" i="20"/>
  <c r="D13" i="20"/>
  <c r="C13" i="20"/>
  <c r="DU12" i="20"/>
  <c r="DT12" i="20"/>
  <c r="DJ12" i="20"/>
  <c r="DI12" i="20"/>
  <c r="CY12" i="20"/>
  <c r="CX12" i="20"/>
  <c r="CO12" i="20"/>
  <c r="CN12" i="20"/>
  <c r="CM12" i="20"/>
  <c r="CC12" i="20"/>
  <c r="CB12" i="20"/>
  <c r="BR12" i="20"/>
  <c r="BQ12" i="20"/>
  <c r="BG12" i="20"/>
  <c r="BF12" i="20"/>
  <c r="AW12" i="20"/>
  <c r="AV12" i="20"/>
  <c r="AU12" i="20"/>
  <c r="AK12" i="20"/>
  <c r="AJ12" i="20"/>
  <c r="AA12" i="20"/>
  <c r="Z12" i="20"/>
  <c r="Y12" i="20"/>
  <c r="O12" i="20"/>
  <c r="N12" i="20"/>
  <c r="G12" i="20"/>
  <c r="E12" i="20"/>
  <c r="D12" i="20"/>
  <c r="C12" i="20"/>
  <c r="DU11" i="20"/>
  <c r="DT11" i="20"/>
  <c r="DJ11" i="20"/>
  <c r="DI11" i="20"/>
  <c r="CY11" i="20"/>
  <c r="CX11" i="20"/>
  <c r="CN11" i="20"/>
  <c r="CM11" i="20"/>
  <c r="CC11" i="20"/>
  <c r="CB11" i="20"/>
  <c r="BR11" i="20"/>
  <c r="BQ11" i="20"/>
  <c r="BG11" i="20"/>
  <c r="BF11" i="20"/>
  <c r="BF16" i="20" s="1"/>
  <c r="AW11" i="20"/>
  <c r="AV11" i="20"/>
  <c r="AV16" i="20" s="1"/>
  <c r="AW16" i="20" s="1"/>
  <c r="AU11" i="20"/>
  <c r="AU16" i="20" s="1"/>
  <c r="AK11" i="20"/>
  <c r="AJ11" i="20"/>
  <c r="AA11" i="20"/>
  <c r="Z11" i="20"/>
  <c r="Z16" i="20" s="1"/>
  <c r="Y11" i="20"/>
  <c r="Y16" i="20" s="1"/>
  <c r="AA16" i="20" s="1"/>
  <c r="O11" i="20"/>
  <c r="N11" i="20"/>
  <c r="N16" i="20" s="1"/>
  <c r="H11" i="20"/>
  <c r="G11" i="20"/>
  <c r="I11" i="20" s="1"/>
  <c r="E11" i="20"/>
  <c r="D11" i="20"/>
  <c r="D16" i="20" s="1"/>
  <c r="E16" i="20" s="1"/>
  <c r="C11" i="20"/>
  <c r="C16" i="20" s="1"/>
  <c r="BH63" i="19"/>
  <c r="AL45" i="19"/>
  <c r="AW29" i="19"/>
  <c r="AL29" i="19"/>
  <c r="DU67" i="19"/>
  <c r="DV67" i="19" s="1"/>
  <c r="DT67" i="19"/>
  <c r="DJ67" i="19"/>
  <c r="DK67" i="19" s="1"/>
  <c r="DI67" i="19"/>
  <c r="CZ67" i="19"/>
  <c r="CY67" i="19"/>
  <c r="CX67" i="19"/>
  <c r="CN67" i="19"/>
  <c r="CM67" i="19"/>
  <c r="CD67" i="19"/>
  <c r="CC67" i="19"/>
  <c r="CB67" i="19"/>
  <c r="BR67" i="19"/>
  <c r="BQ67" i="19"/>
  <c r="BG67" i="19"/>
  <c r="BF67" i="19"/>
  <c r="AV67" i="19"/>
  <c r="AU67" i="19"/>
  <c r="AK67" i="19"/>
  <c r="AJ67" i="19"/>
  <c r="Z67" i="19"/>
  <c r="AA67" i="19" s="1"/>
  <c r="Y67" i="19"/>
  <c r="P67" i="19"/>
  <c r="O67" i="19"/>
  <c r="N67" i="19"/>
  <c r="D67" i="19"/>
  <c r="C67" i="19"/>
  <c r="DV65" i="19"/>
  <c r="DK65" i="19"/>
  <c r="CZ65" i="19"/>
  <c r="CO65" i="19"/>
  <c r="CD65" i="19"/>
  <c r="BS65" i="19"/>
  <c r="BH65" i="19"/>
  <c r="AW65" i="19"/>
  <c r="AL65" i="19"/>
  <c r="AA65" i="19"/>
  <c r="P65" i="19"/>
  <c r="H65" i="19"/>
  <c r="G65" i="19"/>
  <c r="R65" i="19" s="1"/>
  <c r="AC65" i="19" s="1"/>
  <c r="AN65" i="19" s="1"/>
  <c r="AY65" i="19" s="1"/>
  <c r="BJ65" i="19" s="1"/>
  <c r="BU65" i="19" s="1"/>
  <c r="CF65" i="19" s="1"/>
  <c r="CQ65" i="19" s="1"/>
  <c r="DB65" i="19" s="1"/>
  <c r="DM65" i="19" s="1"/>
  <c r="DX65" i="19" s="1"/>
  <c r="E65" i="19"/>
  <c r="CF64" i="19"/>
  <c r="CQ64" i="19" s="1"/>
  <c r="DB64" i="19" s="1"/>
  <c r="DM64" i="19" s="1"/>
  <c r="DX64" i="19" s="1"/>
  <c r="BS64" i="19"/>
  <c r="BH64" i="19"/>
  <c r="AW64" i="19"/>
  <c r="S64" i="19"/>
  <c r="H64" i="19"/>
  <c r="I64" i="19" s="1"/>
  <c r="G64" i="19"/>
  <c r="R64" i="19" s="1"/>
  <c r="AC64" i="19" s="1"/>
  <c r="AN64" i="19" s="1"/>
  <c r="AY64" i="19" s="1"/>
  <c r="BJ64" i="19" s="1"/>
  <c r="BU64" i="19" s="1"/>
  <c r="E64" i="19"/>
  <c r="CZ63" i="19"/>
  <c r="CO63" i="19"/>
  <c r="CD63" i="19"/>
  <c r="S63" i="19"/>
  <c r="AD63" i="19" s="1"/>
  <c r="P63" i="19"/>
  <c r="H63" i="19"/>
  <c r="G63" i="19"/>
  <c r="R63" i="19" s="1"/>
  <c r="AC63" i="19" s="1"/>
  <c r="AN63" i="19" s="1"/>
  <c r="AY63" i="19" s="1"/>
  <c r="BJ63" i="19" s="1"/>
  <c r="BU63" i="19" s="1"/>
  <c r="CF63" i="19" s="1"/>
  <c r="CQ63" i="19" s="1"/>
  <c r="DB63" i="19" s="1"/>
  <c r="DM63" i="19" s="1"/>
  <c r="DX63" i="19" s="1"/>
  <c r="CD62" i="19"/>
  <c r="AW62" i="19"/>
  <c r="P62" i="19"/>
  <c r="H62" i="19"/>
  <c r="S62" i="19" s="1"/>
  <c r="AD62" i="19" s="1"/>
  <c r="G62" i="19"/>
  <c r="R62" i="19" s="1"/>
  <c r="DU50" i="19"/>
  <c r="DT50" i="19"/>
  <c r="DV50" i="19" s="1"/>
  <c r="DJ50" i="19"/>
  <c r="DK50" i="19" s="1"/>
  <c r="DI50" i="19"/>
  <c r="CY50" i="19"/>
  <c r="CZ50" i="19" s="1"/>
  <c r="CX50" i="19"/>
  <c r="CN50" i="19"/>
  <c r="CO50" i="19" s="1"/>
  <c r="CM50" i="19"/>
  <c r="CD50" i="19"/>
  <c r="CC50" i="19"/>
  <c r="CB50" i="19"/>
  <c r="BR50" i="19"/>
  <c r="BQ50" i="19"/>
  <c r="BG50" i="19"/>
  <c r="BF50" i="19"/>
  <c r="AV50" i="19"/>
  <c r="AU50" i="19"/>
  <c r="AK50" i="19"/>
  <c r="AJ50" i="19"/>
  <c r="Z50" i="19"/>
  <c r="AA50" i="19" s="1"/>
  <c r="Y50" i="19"/>
  <c r="O50" i="19"/>
  <c r="N50" i="19"/>
  <c r="P50" i="19" s="1"/>
  <c r="D50" i="19"/>
  <c r="C50" i="19"/>
  <c r="DV48" i="19"/>
  <c r="DK48" i="19"/>
  <c r="CZ48" i="19"/>
  <c r="CO48" i="19"/>
  <c r="CD48" i="19"/>
  <c r="BS48" i="19"/>
  <c r="BH48" i="19"/>
  <c r="AW48" i="19"/>
  <c r="AL48" i="19"/>
  <c r="AA48" i="19"/>
  <c r="P48" i="19"/>
  <c r="I48" i="19"/>
  <c r="H48" i="19"/>
  <c r="S48" i="19" s="1"/>
  <c r="AD48" i="19" s="1"/>
  <c r="AO48" i="19" s="1"/>
  <c r="AZ48" i="19" s="1"/>
  <c r="BK48" i="19" s="1"/>
  <c r="BV48" i="19" s="1"/>
  <c r="CG48" i="19" s="1"/>
  <c r="CR48" i="19" s="1"/>
  <c r="DC48" i="19" s="1"/>
  <c r="DN48" i="19" s="1"/>
  <c r="DY48" i="19" s="1"/>
  <c r="G48" i="19"/>
  <c r="R48" i="19" s="1"/>
  <c r="AC48" i="19" s="1"/>
  <c r="E48" i="19"/>
  <c r="DV47" i="19"/>
  <c r="DK47" i="19"/>
  <c r="CZ47" i="19"/>
  <c r="CO47" i="19"/>
  <c r="CD47" i="19"/>
  <c r="BS47" i="19"/>
  <c r="BH47" i="19"/>
  <c r="AW47" i="19"/>
  <c r="AL47" i="19"/>
  <c r="P47" i="19"/>
  <c r="H47" i="19"/>
  <c r="S47" i="19" s="1"/>
  <c r="AD47" i="19" s="1"/>
  <c r="AO47" i="19" s="1"/>
  <c r="G47" i="19"/>
  <c r="R47" i="19" s="1"/>
  <c r="AC47" i="19" s="1"/>
  <c r="AN47" i="19" s="1"/>
  <c r="AY47" i="19" s="1"/>
  <c r="BJ47" i="19" s="1"/>
  <c r="BU47" i="19" s="1"/>
  <c r="CF47" i="19" s="1"/>
  <c r="CQ47" i="19" s="1"/>
  <c r="DB47" i="19" s="1"/>
  <c r="DM47" i="19" s="1"/>
  <c r="DX47" i="19" s="1"/>
  <c r="E47" i="19"/>
  <c r="DV46" i="19"/>
  <c r="DK46" i="19"/>
  <c r="CZ46" i="19"/>
  <c r="CO46" i="19"/>
  <c r="CD46" i="19"/>
  <c r="BS46" i="19"/>
  <c r="AW46" i="19"/>
  <c r="AL46" i="19"/>
  <c r="AA46" i="19"/>
  <c r="P46" i="19"/>
  <c r="H46" i="19"/>
  <c r="S46" i="19" s="1"/>
  <c r="AD46" i="19" s="1"/>
  <c r="AO46" i="19" s="1"/>
  <c r="AZ46" i="19" s="1"/>
  <c r="BK46" i="19" s="1"/>
  <c r="BV46" i="19" s="1"/>
  <c r="CG46" i="19" s="1"/>
  <c r="CR46" i="19" s="1"/>
  <c r="DC46" i="19" s="1"/>
  <c r="DN46" i="19" s="1"/>
  <c r="DY46" i="19" s="1"/>
  <c r="G46" i="19"/>
  <c r="R46" i="19" s="1"/>
  <c r="AC46" i="19" s="1"/>
  <c r="AN46" i="19" s="1"/>
  <c r="AY46" i="19" s="1"/>
  <c r="BJ46" i="19" s="1"/>
  <c r="BU46" i="19" s="1"/>
  <c r="CF46" i="19" s="1"/>
  <c r="CQ46" i="19" s="1"/>
  <c r="DB46" i="19" s="1"/>
  <c r="DM46" i="19" s="1"/>
  <c r="DX46" i="19" s="1"/>
  <c r="E46" i="19"/>
  <c r="CZ45" i="19"/>
  <c r="CO45" i="19"/>
  <c r="CD45" i="19"/>
  <c r="BS45" i="19"/>
  <c r="BH45" i="19"/>
  <c r="AW45" i="19"/>
  <c r="AA45" i="19"/>
  <c r="P45" i="19"/>
  <c r="H45" i="19"/>
  <c r="S45" i="19" s="1"/>
  <c r="G45" i="19"/>
  <c r="G50" i="19" s="1"/>
  <c r="DU33" i="19"/>
  <c r="DT33" i="19"/>
  <c r="DK33" i="19"/>
  <c r="DJ33" i="19"/>
  <c r="DI33" i="19"/>
  <c r="CY33" i="19"/>
  <c r="CX33" i="19"/>
  <c r="CO33" i="19"/>
  <c r="CN33" i="19"/>
  <c r="CM33" i="19"/>
  <c r="CC33" i="19"/>
  <c r="CB33" i="19"/>
  <c r="BR33" i="19"/>
  <c r="BQ33" i="19"/>
  <c r="BS33" i="19" s="1"/>
  <c r="BG33" i="19"/>
  <c r="BF33" i="19"/>
  <c r="AV33" i="19"/>
  <c r="AW33" i="19" s="1"/>
  <c r="AU33" i="19"/>
  <c r="AK33" i="19"/>
  <c r="AJ33" i="19"/>
  <c r="AA33" i="19"/>
  <c r="Z33" i="19"/>
  <c r="Y33" i="19"/>
  <c r="O33" i="19"/>
  <c r="N33" i="19"/>
  <c r="D33" i="19"/>
  <c r="C33" i="19"/>
  <c r="E33" i="19" s="1"/>
  <c r="DV31" i="19"/>
  <c r="DK31" i="19"/>
  <c r="CZ31" i="19"/>
  <c r="CO31" i="19"/>
  <c r="CD31" i="19"/>
  <c r="BS31" i="19"/>
  <c r="BH31" i="19"/>
  <c r="AW31" i="19"/>
  <c r="AL31" i="19"/>
  <c r="AA31" i="19"/>
  <c r="P31" i="19"/>
  <c r="I31" i="19"/>
  <c r="H31" i="19"/>
  <c r="S31" i="19" s="1"/>
  <c r="G31" i="19"/>
  <c r="R31" i="19" s="1"/>
  <c r="E31" i="19"/>
  <c r="DV30" i="19"/>
  <c r="DK30" i="19"/>
  <c r="CZ30" i="19"/>
  <c r="CO30" i="19"/>
  <c r="CD30" i="19"/>
  <c r="BS30" i="19"/>
  <c r="BH30" i="19"/>
  <c r="AW30" i="19"/>
  <c r="AL30" i="19"/>
  <c r="AA30" i="19"/>
  <c r="P30" i="19"/>
  <c r="H30" i="19"/>
  <c r="S30" i="19" s="1"/>
  <c r="G30" i="19"/>
  <c r="R30" i="19" s="1"/>
  <c r="E30" i="19"/>
  <c r="DV29" i="19"/>
  <c r="DK29" i="19"/>
  <c r="CZ29" i="19"/>
  <c r="CO29" i="19"/>
  <c r="CD29" i="19"/>
  <c r="BS29" i="19"/>
  <c r="BH29" i="19"/>
  <c r="P29" i="19"/>
  <c r="H29" i="19"/>
  <c r="I29" i="19" s="1"/>
  <c r="G29" i="19"/>
  <c r="R29" i="19" s="1"/>
  <c r="E29" i="19"/>
  <c r="DV28" i="19"/>
  <c r="DK28" i="19"/>
  <c r="CZ28" i="19"/>
  <c r="CO28" i="19"/>
  <c r="CD28" i="19"/>
  <c r="BS28" i="19"/>
  <c r="BH28" i="19"/>
  <c r="AW28" i="19"/>
  <c r="AL28" i="19"/>
  <c r="AA28" i="19"/>
  <c r="P28" i="19"/>
  <c r="H28" i="19"/>
  <c r="G28" i="19"/>
  <c r="R28" i="19" s="1"/>
  <c r="E28" i="19"/>
  <c r="DU14" i="19"/>
  <c r="DV14" i="19" s="1"/>
  <c r="DT14" i="19"/>
  <c r="DJ14" i="19"/>
  <c r="DI14" i="19"/>
  <c r="DK14" i="19" s="1"/>
  <c r="CY14" i="19"/>
  <c r="CZ14" i="19" s="1"/>
  <c r="CX14" i="19"/>
  <c r="CN14" i="19"/>
  <c r="CM14" i="19"/>
  <c r="CO14" i="19" s="1"/>
  <c r="CC14" i="19"/>
  <c r="CD14" i="19" s="1"/>
  <c r="CB14" i="19"/>
  <c r="BR14" i="19"/>
  <c r="BQ14" i="19"/>
  <c r="BS14" i="19" s="1"/>
  <c r="BG14" i="19"/>
  <c r="BF14" i="19"/>
  <c r="AV14" i="19"/>
  <c r="AU14" i="19"/>
  <c r="AK14" i="19"/>
  <c r="AJ14" i="19"/>
  <c r="Z14" i="19"/>
  <c r="Y14" i="19"/>
  <c r="AA14" i="19" s="1"/>
  <c r="O14" i="19"/>
  <c r="P14" i="19" s="1"/>
  <c r="N14" i="19"/>
  <c r="D14" i="19"/>
  <c r="C14" i="19"/>
  <c r="DU13" i="19"/>
  <c r="DV13" i="19" s="1"/>
  <c r="DT13" i="19"/>
  <c r="DJ13" i="19"/>
  <c r="DI13" i="19"/>
  <c r="CY13" i="19"/>
  <c r="CZ13" i="19" s="1"/>
  <c r="CX13" i="19"/>
  <c r="CN13" i="19"/>
  <c r="CM13" i="19"/>
  <c r="CC13" i="19"/>
  <c r="CD13" i="19" s="1"/>
  <c r="CB13" i="19"/>
  <c r="BR13" i="19"/>
  <c r="BQ13" i="19"/>
  <c r="BG13" i="19"/>
  <c r="BF13" i="19"/>
  <c r="AV13" i="19"/>
  <c r="AU13" i="19"/>
  <c r="AK13" i="19"/>
  <c r="AL13" i="19" s="1"/>
  <c r="AJ13" i="19"/>
  <c r="Z13" i="19"/>
  <c r="Y13" i="19"/>
  <c r="O13" i="19"/>
  <c r="P13" i="19" s="1"/>
  <c r="N13" i="19"/>
  <c r="H13" i="19"/>
  <c r="D13" i="19"/>
  <c r="C13" i="19"/>
  <c r="DU12" i="19"/>
  <c r="DV12" i="19" s="1"/>
  <c r="DT12" i="19"/>
  <c r="DT16" i="19" s="1"/>
  <c r="DJ12" i="19"/>
  <c r="DI12" i="19"/>
  <c r="CY12" i="19"/>
  <c r="CZ12" i="19" s="1"/>
  <c r="CX12" i="19"/>
  <c r="CN12" i="19"/>
  <c r="CM12" i="19"/>
  <c r="CD12" i="19"/>
  <c r="CC12" i="19"/>
  <c r="CB12" i="19"/>
  <c r="BR12" i="19"/>
  <c r="BQ12" i="19"/>
  <c r="BS12" i="19" s="1"/>
  <c r="BG12" i="19"/>
  <c r="BF12" i="19"/>
  <c r="AV12" i="19"/>
  <c r="AU12" i="19"/>
  <c r="AK12" i="19"/>
  <c r="AJ12" i="19"/>
  <c r="Z12" i="19"/>
  <c r="Y12" i="19"/>
  <c r="O12" i="19"/>
  <c r="N12" i="19"/>
  <c r="P12" i="19" s="1"/>
  <c r="D12" i="19"/>
  <c r="C12" i="19"/>
  <c r="E12" i="19" s="1"/>
  <c r="DV11" i="19"/>
  <c r="DU11" i="19"/>
  <c r="DT11" i="19"/>
  <c r="DJ11" i="19"/>
  <c r="DJ16" i="19" s="1"/>
  <c r="DI11" i="19"/>
  <c r="CY11" i="19"/>
  <c r="CX11" i="19"/>
  <c r="CX16" i="19" s="1"/>
  <c r="CN11" i="19"/>
  <c r="CM11" i="19"/>
  <c r="CC11" i="19"/>
  <c r="CC16" i="19" s="1"/>
  <c r="CD16" i="19" s="1"/>
  <c r="CB11" i="19"/>
  <c r="CB16" i="19" s="1"/>
  <c r="BR11" i="19"/>
  <c r="BQ11" i="19"/>
  <c r="BG11" i="19"/>
  <c r="BF11" i="19"/>
  <c r="AV11" i="19"/>
  <c r="AU11" i="19"/>
  <c r="AK11" i="19"/>
  <c r="AJ11" i="19"/>
  <c r="Z11" i="19"/>
  <c r="Y11" i="19"/>
  <c r="P11" i="19"/>
  <c r="O11" i="19"/>
  <c r="N11" i="19"/>
  <c r="N16" i="19" s="1"/>
  <c r="H11" i="19"/>
  <c r="G11" i="19"/>
  <c r="D11" i="19"/>
  <c r="C11" i="19"/>
  <c r="P63" i="18"/>
  <c r="DU67" i="18"/>
  <c r="DV67" i="18" s="1"/>
  <c r="DT67" i="18"/>
  <c r="DJ67" i="18"/>
  <c r="DK67" i="18" s="1"/>
  <c r="DI67" i="18"/>
  <c r="CZ67" i="18"/>
  <c r="CY67" i="18"/>
  <c r="CX67" i="18"/>
  <c r="CN67" i="18"/>
  <c r="CO67" i="18" s="1"/>
  <c r="CM67" i="18"/>
  <c r="CD67" i="18"/>
  <c r="CC67" i="18"/>
  <c r="CB67" i="18"/>
  <c r="BR67" i="18"/>
  <c r="BS67" i="18" s="1"/>
  <c r="BQ67" i="18"/>
  <c r="BH67" i="18"/>
  <c r="BG67" i="18"/>
  <c r="BF67" i="18"/>
  <c r="AV67" i="18"/>
  <c r="AU67" i="18"/>
  <c r="AK67" i="18"/>
  <c r="AJ67" i="18"/>
  <c r="Z67" i="18"/>
  <c r="Y67" i="18"/>
  <c r="O67" i="18"/>
  <c r="N67" i="18"/>
  <c r="P67" i="18" s="1"/>
  <c r="D67" i="18"/>
  <c r="E67" i="18" s="1"/>
  <c r="C67" i="18"/>
  <c r="DV65" i="18"/>
  <c r="DK65" i="18"/>
  <c r="CZ65" i="18"/>
  <c r="CO65" i="18"/>
  <c r="CD65" i="18"/>
  <c r="BS65" i="18"/>
  <c r="BH65" i="18"/>
  <c r="AW65" i="18"/>
  <c r="AL65" i="18"/>
  <c r="AA65" i="18"/>
  <c r="R65" i="18"/>
  <c r="AC65" i="18" s="1"/>
  <c r="AN65" i="18" s="1"/>
  <c r="AY65" i="18" s="1"/>
  <c r="BJ65" i="18" s="1"/>
  <c r="BU65" i="18" s="1"/>
  <c r="CF65" i="18" s="1"/>
  <c r="CQ65" i="18" s="1"/>
  <c r="DB65" i="18" s="1"/>
  <c r="DM65" i="18" s="1"/>
  <c r="DX65" i="18" s="1"/>
  <c r="P65" i="18"/>
  <c r="H65" i="18"/>
  <c r="H14" i="18" s="1"/>
  <c r="G65" i="18"/>
  <c r="E65" i="18"/>
  <c r="BS64" i="18"/>
  <c r="BH64" i="18"/>
  <c r="AW64" i="18"/>
  <c r="AL64" i="18"/>
  <c r="I64" i="18"/>
  <c r="H64" i="18"/>
  <c r="S64" i="18" s="1"/>
  <c r="AD64" i="18" s="1"/>
  <c r="AO64" i="18" s="1"/>
  <c r="AZ64" i="18" s="1"/>
  <c r="BK64" i="18" s="1"/>
  <c r="BV64" i="18" s="1"/>
  <c r="CG64" i="18" s="1"/>
  <c r="CR64" i="18" s="1"/>
  <c r="G64" i="18"/>
  <c r="R64" i="18" s="1"/>
  <c r="AC64" i="18" s="1"/>
  <c r="AN64" i="18" s="1"/>
  <c r="E64" i="18"/>
  <c r="CZ63" i="18"/>
  <c r="CO63" i="18"/>
  <c r="CD63" i="18"/>
  <c r="H63" i="18"/>
  <c r="S63" i="18" s="1"/>
  <c r="AD63" i="18" s="1"/>
  <c r="G63" i="18"/>
  <c r="R63" i="18" s="1"/>
  <c r="AC63" i="18" s="1"/>
  <c r="AN63" i="18" s="1"/>
  <c r="AY63" i="18" s="1"/>
  <c r="BJ63" i="18" s="1"/>
  <c r="BU63" i="18" s="1"/>
  <c r="CF63" i="18" s="1"/>
  <c r="CQ63" i="18" s="1"/>
  <c r="DB63" i="18" s="1"/>
  <c r="DM63" i="18" s="1"/>
  <c r="DX63" i="18" s="1"/>
  <c r="CD62" i="18"/>
  <c r="AW62" i="18"/>
  <c r="AL62" i="18"/>
  <c r="P62" i="18"/>
  <c r="H62" i="18"/>
  <c r="S62" i="18" s="1"/>
  <c r="G62" i="18"/>
  <c r="DV50" i="18"/>
  <c r="DU50" i="18"/>
  <c r="DT50" i="18"/>
  <c r="DK50" i="18"/>
  <c r="DJ50" i="18"/>
  <c r="DI50" i="18"/>
  <c r="CY50" i="18"/>
  <c r="CX50" i="18"/>
  <c r="CZ50" i="18" s="1"/>
  <c r="CO50" i="18"/>
  <c r="CN50" i="18"/>
  <c r="CM50" i="18"/>
  <c r="CD50" i="18"/>
  <c r="CC50" i="18"/>
  <c r="CB50" i="18"/>
  <c r="BR50" i="18"/>
  <c r="BQ50" i="18"/>
  <c r="BS50" i="18" s="1"/>
  <c r="BG50" i="18"/>
  <c r="BF50" i="18"/>
  <c r="BH50" i="18" s="1"/>
  <c r="AV50" i="18"/>
  <c r="AU50" i="18"/>
  <c r="AK50" i="18"/>
  <c r="AL50" i="18" s="1"/>
  <c r="AJ50" i="18"/>
  <c r="Z50" i="18"/>
  <c r="Y50" i="18"/>
  <c r="O50" i="18"/>
  <c r="N50" i="18"/>
  <c r="D50" i="18"/>
  <c r="C50" i="18"/>
  <c r="DV48" i="18"/>
  <c r="DK48" i="18"/>
  <c r="CZ48" i="18"/>
  <c r="CO48" i="18"/>
  <c r="CD48" i="18"/>
  <c r="BS48" i="18"/>
  <c r="BH48" i="18"/>
  <c r="AW48" i="18"/>
  <c r="AL48" i="18"/>
  <c r="AA48" i="18"/>
  <c r="R48" i="18"/>
  <c r="AC48" i="18" s="1"/>
  <c r="AN48" i="18" s="1"/>
  <c r="AY48" i="18" s="1"/>
  <c r="BJ48" i="18" s="1"/>
  <c r="BU48" i="18" s="1"/>
  <c r="CF48" i="18" s="1"/>
  <c r="CQ48" i="18" s="1"/>
  <c r="DB48" i="18" s="1"/>
  <c r="DM48" i="18" s="1"/>
  <c r="DX48" i="18" s="1"/>
  <c r="P48" i="18"/>
  <c r="H48" i="18"/>
  <c r="G48" i="18"/>
  <c r="E48" i="18"/>
  <c r="DV47" i="18"/>
  <c r="DK47" i="18"/>
  <c r="CZ47" i="18"/>
  <c r="CO47" i="18"/>
  <c r="CD47" i="18"/>
  <c r="BS47" i="18"/>
  <c r="BH47" i="18"/>
  <c r="AW47" i="18"/>
  <c r="AL47" i="18"/>
  <c r="P47" i="18"/>
  <c r="I47" i="18"/>
  <c r="H47" i="18"/>
  <c r="S47" i="18" s="1"/>
  <c r="AD47" i="18" s="1"/>
  <c r="G47" i="18"/>
  <c r="R47" i="18" s="1"/>
  <c r="E47" i="18"/>
  <c r="DV46" i="18"/>
  <c r="DK46" i="18"/>
  <c r="CZ46" i="18"/>
  <c r="CO46" i="18"/>
  <c r="CD46" i="18"/>
  <c r="BS46" i="18"/>
  <c r="BH46" i="18"/>
  <c r="AW46" i="18"/>
  <c r="AL46" i="18"/>
  <c r="AA46" i="18"/>
  <c r="P46" i="18"/>
  <c r="I46" i="18"/>
  <c r="H46" i="18"/>
  <c r="S46" i="18" s="1"/>
  <c r="AD46" i="18" s="1"/>
  <c r="AO46" i="18" s="1"/>
  <c r="AZ46" i="18" s="1"/>
  <c r="BK46" i="18" s="1"/>
  <c r="BV46" i="18" s="1"/>
  <c r="CG46" i="18" s="1"/>
  <c r="CR46" i="18" s="1"/>
  <c r="DC46" i="18" s="1"/>
  <c r="DN46" i="18" s="1"/>
  <c r="DY46" i="18" s="1"/>
  <c r="G46" i="18"/>
  <c r="R46" i="18" s="1"/>
  <c r="E46" i="18"/>
  <c r="CZ45" i="18"/>
  <c r="CO45" i="18"/>
  <c r="CD45" i="18"/>
  <c r="BS45" i="18"/>
  <c r="BH45" i="18"/>
  <c r="AW45" i="18"/>
  <c r="AD45" i="18"/>
  <c r="AC45" i="18"/>
  <c r="AA45" i="18"/>
  <c r="S45" i="18"/>
  <c r="R45" i="18"/>
  <c r="P45" i="18"/>
  <c r="H45" i="18"/>
  <c r="G45" i="18"/>
  <c r="G50" i="18" s="1"/>
  <c r="DU33" i="18"/>
  <c r="DV33" i="18" s="1"/>
  <c r="DT33" i="18"/>
  <c r="DJ33" i="18"/>
  <c r="DI33" i="18"/>
  <c r="CZ33" i="18"/>
  <c r="CY33" i="18"/>
  <c r="CX33" i="18"/>
  <c r="CN33" i="18"/>
  <c r="CM33" i="18"/>
  <c r="CC33" i="18"/>
  <c r="CD33" i="18" s="1"/>
  <c r="CB33" i="18"/>
  <c r="BR33" i="18"/>
  <c r="BQ33" i="18"/>
  <c r="BG33" i="18"/>
  <c r="BH33" i="18" s="1"/>
  <c r="BF33" i="18"/>
  <c r="AV33" i="18"/>
  <c r="AU33" i="18"/>
  <c r="AK33" i="18"/>
  <c r="AJ33" i="18"/>
  <c r="Z33" i="18"/>
  <c r="Y33" i="18"/>
  <c r="O33" i="18"/>
  <c r="P33" i="18" s="1"/>
  <c r="N33" i="18"/>
  <c r="D33" i="18"/>
  <c r="C33" i="18"/>
  <c r="DV31" i="18"/>
  <c r="DK31" i="18"/>
  <c r="CZ31" i="18"/>
  <c r="CO31" i="18"/>
  <c r="CD31" i="18"/>
  <c r="BS31" i="18"/>
  <c r="BH31" i="18"/>
  <c r="AW31" i="18"/>
  <c r="AL31" i="18"/>
  <c r="AA31" i="18"/>
  <c r="P31" i="18"/>
  <c r="H31" i="18"/>
  <c r="S31" i="18" s="1"/>
  <c r="AD31" i="18" s="1"/>
  <c r="AO31" i="18" s="1"/>
  <c r="AZ31" i="18" s="1"/>
  <c r="BK31" i="18" s="1"/>
  <c r="BV31" i="18" s="1"/>
  <c r="CG31" i="18" s="1"/>
  <c r="CR31" i="18" s="1"/>
  <c r="DC31" i="18" s="1"/>
  <c r="DN31" i="18" s="1"/>
  <c r="DY31" i="18" s="1"/>
  <c r="G31" i="18"/>
  <c r="E31" i="18"/>
  <c r="DV30" i="18"/>
  <c r="DK30" i="18"/>
  <c r="CZ30" i="18"/>
  <c r="CO30" i="18"/>
  <c r="CD30" i="18"/>
  <c r="BS30" i="18"/>
  <c r="BH30" i="18"/>
  <c r="AW30" i="18"/>
  <c r="AL30" i="18"/>
  <c r="AA30" i="18"/>
  <c r="P30" i="18"/>
  <c r="H30" i="18"/>
  <c r="S30" i="18" s="1"/>
  <c r="AD30" i="18" s="1"/>
  <c r="AO30" i="18" s="1"/>
  <c r="AZ30" i="18" s="1"/>
  <c r="G30" i="18"/>
  <c r="R30" i="18" s="1"/>
  <c r="AC30" i="18" s="1"/>
  <c r="E30" i="18"/>
  <c r="DV29" i="18"/>
  <c r="DK29" i="18"/>
  <c r="CZ29" i="18"/>
  <c r="CO29" i="18"/>
  <c r="CD29" i="18"/>
  <c r="BS29" i="18"/>
  <c r="BH29" i="18"/>
  <c r="P29" i="18"/>
  <c r="H29" i="18"/>
  <c r="S29" i="18" s="1"/>
  <c r="G29" i="18"/>
  <c r="E29" i="18"/>
  <c r="DV28" i="18"/>
  <c r="DK28" i="18"/>
  <c r="CZ28" i="18"/>
  <c r="CO28" i="18"/>
  <c r="CD28" i="18"/>
  <c r="BS28" i="18"/>
  <c r="BH28" i="18"/>
  <c r="AW28" i="18"/>
  <c r="AL28" i="18"/>
  <c r="AA28" i="18"/>
  <c r="S28" i="18"/>
  <c r="P28" i="18"/>
  <c r="H28" i="18"/>
  <c r="G28" i="18"/>
  <c r="G11" i="18" s="1"/>
  <c r="E28" i="18"/>
  <c r="DI16" i="18"/>
  <c r="BQ16" i="18"/>
  <c r="BF16" i="18"/>
  <c r="BH16" i="18" s="1"/>
  <c r="DU14" i="18"/>
  <c r="DT14" i="18"/>
  <c r="DV14" i="18" s="1"/>
  <c r="DJ14" i="18"/>
  <c r="DK14" i="18" s="1"/>
  <c r="DI14" i="18"/>
  <c r="CZ14" i="18"/>
  <c r="CY14" i="18"/>
  <c r="CX14" i="18"/>
  <c r="CN14" i="18"/>
  <c r="CO14" i="18" s="1"/>
  <c r="CM14" i="18"/>
  <c r="CC14" i="18"/>
  <c r="CB14" i="18"/>
  <c r="CD14" i="18" s="1"/>
  <c r="BR14" i="18"/>
  <c r="BS14" i="18" s="1"/>
  <c r="BQ14" i="18"/>
  <c r="BH14" i="18"/>
  <c r="BG14" i="18"/>
  <c r="BF14" i="18"/>
  <c r="AV14" i="18"/>
  <c r="AU14" i="18"/>
  <c r="AK14" i="18"/>
  <c r="AJ14" i="18"/>
  <c r="Z14" i="18"/>
  <c r="AA14" i="18" s="1"/>
  <c r="Y14" i="18"/>
  <c r="O14" i="18"/>
  <c r="N14" i="18"/>
  <c r="D14" i="18"/>
  <c r="C14" i="18"/>
  <c r="DU13" i="18"/>
  <c r="DT13" i="18"/>
  <c r="DV13" i="18" s="1"/>
  <c r="DJ13" i="18"/>
  <c r="DK13" i="18" s="1"/>
  <c r="DI13" i="18"/>
  <c r="CZ13" i="18"/>
  <c r="CY13" i="18"/>
  <c r="CX13" i="18"/>
  <c r="CN13" i="18"/>
  <c r="CO13" i="18" s="1"/>
  <c r="CM13" i="18"/>
  <c r="CC13" i="18"/>
  <c r="CB13" i="18"/>
  <c r="CD13" i="18" s="1"/>
  <c r="BR13" i="18"/>
  <c r="BS13" i="18" s="1"/>
  <c r="BQ13" i="18"/>
  <c r="BH13" i="18"/>
  <c r="BG13" i="18"/>
  <c r="BF13" i="18"/>
  <c r="AV13" i="18"/>
  <c r="AU13" i="18"/>
  <c r="AK13" i="18"/>
  <c r="AJ13" i="18"/>
  <c r="Z13" i="18"/>
  <c r="Y13" i="18"/>
  <c r="O13" i="18"/>
  <c r="N13" i="18"/>
  <c r="D13" i="18"/>
  <c r="C13" i="18"/>
  <c r="DU12" i="18"/>
  <c r="DT12" i="18"/>
  <c r="DV12" i="18" s="1"/>
  <c r="DJ12" i="18"/>
  <c r="DK12" i="18" s="1"/>
  <c r="DI12" i="18"/>
  <c r="CZ12" i="18"/>
  <c r="CY12" i="18"/>
  <c r="CX12" i="18"/>
  <c r="CN12" i="18"/>
  <c r="CO12" i="18" s="1"/>
  <c r="CM12" i="18"/>
  <c r="CC12" i="18"/>
  <c r="CB12" i="18"/>
  <c r="CD12" i="18" s="1"/>
  <c r="BR12" i="18"/>
  <c r="BS12" i="18" s="1"/>
  <c r="BQ12" i="18"/>
  <c r="BH12" i="18"/>
  <c r="BG12" i="18"/>
  <c r="BF12" i="18"/>
  <c r="AV12" i="18"/>
  <c r="AU12" i="18"/>
  <c r="AK12" i="18"/>
  <c r="AJ12" i="18"/>
  <c r="Z12" i="18"/>
  <c r="AA12" i="18" s="1"/>
  <c r="Y12" i="18"/>
  <c r="O12" i="18"/>
  <c r="N12" i="18"/>
  <c r="D12" i="18"/>
  <c r="C12" i="18"/>
  <c r="DU11" i="18"/>
  <c r="DU16" i="18" s="1"/>
  <c r="DT11" i="18"/>
  <c r="DT16" i="18" s="1"/>
  <c r="DV16" i="18" s="1"/>
  <c r="DJ11" i="18"/>
  <c r="DJ16" i="18" s="1"/>
  <c r="DK16" i="18" s="1"/>
  <c r="DI11" i="18"/>
  <c r="CZ11" i="18"/>
  <c r="CY11" i="18"/>
  <c r="CY16" i="18" s="1"/>
  <c r="CX11" i="18"/>
  <c r="CX16" i="18" s="1"/>
  <c r="CN11" i="18"/>
  <c r="CO11" i="18" s="1"/>
  <c r="CM11" i="18"/>
  <c r="CM16" i="18" s="1"/>
  <c r="CC11" i="18"/>
  <c r="CC16" i="18" s="1"/>
  <c r="CB11" i="18"/>
  <c r="CD11" i="18" s="1"/>
  <c r="BR11" i="18"/>
  <c r="BR16" i="18" s="1"/>
  <c r="BS16" i="18" s="1"/>
  <c r="BQ11" i="18"/>
  <c r="BH11" i="18"/>
  <c r="BG11" i="18"/>
  <c r="BG16" i="18" s="1"/>
  <c r="BF11" i="18"/>
  <c r="AV11" i="18"/>
  <c r="AU11" i="18"/>
  <c r="AK11" i="18"/>
  <c r="AJ11" i="18"/>
  <c r="Z11" i="18"/>
  <c r="Y11" i="18"/>
  <c r="O11" i="18"/>
  <c r="P11" i="18" s="1"/>
  <c r="N11" i="18"/>
  <c r="D11" i="18"/>
  <c r="E11" i="18" s="1"/>
  <c r="C11" i="18"/>
  <c r="C16" i="18" s="1"/>
  <c r="E28" i="17"/>
  <c r="H48" i="17"/>
  <c r="G48" i="17"/>
  <c r="H47" i="17"/>
  <c r="G47" i="17"/>
  <c r="H46" i="17"/>
  <c r="G46" i="17"/>
  <c r="H45" i="17"/>
  <c r="G45" i="17"/>
  <c r="G50" i="17" s="1"/>
  <c r="H29" i="17"/>
  <c r="H30" i="17"/>
  <c r="H31" i="17"/>
  <c r="H28" i="17"/>
  <c r="G29" i="17"/>
  <c r="G30" i="17"/>
  <c r="G31" i="17"/>
  <c r="G28" i="17"/>
  <c r="E29" i="17"/>
  <c r="E30" i="17"/>
  <c r="E31" i="17"/>
  <c r="I31" i="17"/>
  <c r="C33" i="17"/>
  <c r="D33" i="17"/>
  <c r="E45" i="17"/>
  <c r="E46" i="17"/>
  <c r="E47" i="17"/>
  <c r="E48" i="17"/>
  <c r="C50" i="17"/>
  <c r="D50" i="17"/>
  <c r="D16" i="17"/>
  <c r="C16" i="17"/>
  <c r="E14" i="17"/>
  <c r="E13" i="17"/>
  <c r="E12" i="17"/>
  <c r="E11" i="17"/>
  <c r="DU67" i="15"/>
  <c r="DT67" i="15"/>
  <c r="DX65" i="15"/>
  <c r="DV65" i="15"/>
  <c r="DY62" i="15"/>
  <c r="DX62" i="15"/>
  <c r="DZ62" i="15" s="1"/>
  <c r="DU50" i="15"/>
  <c r="DT50" i="15"/>
  <c r="DV48" i="15"/>
  <c r="DV47" i="15"/>
  <c r="DV46" i="15"/>
  <c r="DU33" i="15"/>
  <c r="DT33" i="15"/>
  <c r="DV31" i="15"/>
  <c r="DV30" i="15"/>
  <c r="DV29" i="15"/>
  <c r="DV28" i="15"/>
  <c r="DU14" i="15"/>
  <c r="DT14" i="15"/>
  <c r="DU13" i="15"/>
  <c r="DT13" i="15"/>
  <c r="DU12" i="15"/>
  <c r="DT12" i="15"/>
  <c r="DU11" i="15"/>
  <c r="DV11" i="15" s="1"/>
  <c r="DT11" i="15"/>
  <c r="DJ67" i="15"/>
  <c r="DI67" i="15"/>
  <c r="DM65" i="15"/>
  <c r="DK65" i="15"/>
  <c r="DN64" i="15"/>
  <c r="DN63" i="15"/>
  <c r="DY63" i="15" s="1"/>
  <c r="DM63" i="15"/>
  <c r="DX63" i="15" s="1"/>
  <c r="DN62" i="15"/>
  <c r="DM62" i="15"/>
  <c r="DO62" i="15" s="1"/>
  <c r="DJ50" i="15"/>
  <c r="DI50" i="15"/>
  <c r="DN48" i="15"/>
  <c r="DY48" i="15" s="1"/>
  <c r="DK48" i="15"/>
  <c r="DN47" i="15"/>
  <c r="DY47" i="15" s="1"/>
  <c r="DK47" i="15"/>
  <c r="DK46" i="15"/>
  <c r="DJ33" i="15"/>
  <c r="DI33" i="15"/>
  <c r="DK31" i="15"/>
  <c r="DK30" i="15"/>
  <c r="DK29" i="15"/>
  <c r="DK28" i="15"/>
  <c r="DJ14" i="15"/>
  <c r="DI14" i="15"/>
  <c r="DJ13" i="15"/>
  <c r="DI13" i="15"/>
  <c r="DK13" i="15" s="1"/>
  <c r="DJ12" i="15"/>
  <c r="DI12" i="15"/>
  <c r="DK12" i="15" s="1"/>
  <c r="DJ11" i="15"/>
  <c r="DI11" i="15"/>
  <c r="CY67" i="15"/>
  <c r="CX67" i="15"/>
  <c r="DC65" i="15"/>
  <c r="DD65" i="15" s="1"/>
  <c r="DB65" i="15"/>
  <c r="CZ65" i="15"/>
  <c r="DC64" i="15"/>
  <c r="DD64" i="15" s="1"/>
  <c r="DB64" i="15"/>
  <c r="DM64" i="15" s="1"/>
  <c r="DX64" i="15" s="1"/>
  <c r="DD63" i="15"/>
  <c r="DC63" i="15"/>
  <c r="DB63" i="15"/>
  <c r="CZ63" i="15"/>
  <c r="DD62" i="15"/>
  <c r="DC62" i="15"/>
  <c r="DB62" i="15"/>
  <c r="DB67" i="15" s="1"/>
  <c r="CY50" i="15"/>
  <c r="CX50" i="15"/>
  <c r="DC48" i="15"/>
  <c r="DD48" i="15" s="1"/>
  <c r="DB48" i="15"/>
  <c r="DM48" i="15" s="1"/>
  <c r="DX48" i="15" s="1"/>
  <c r="CZ48" i="15"/>
  <c r="DC47" i="15"/>
  <c r="DD47" i="15" s="1"/>
  <c r="DB47" i="15"/>
  <c r="CZ47" i="15"/>
  <c r="DC46" i="15"/>
  <c r="DN46" i="15" s="1"/>
  <c r="DY46" i="15" s="1"/>
  <c r="DB46" i="15"/>
  <c r="DM46" i="15" s="1"/>
  <c r="DX46" i="15" s="1"/>
  <c r="CZ46" i="15"/>
  <c r="DC45" i="15"/>
  <c r="DN45" i="15" s="1"/>
  <c r="DB45" i="15"/>
  <c r="CZ45" i="15"/>
  <c r="CY33" i="15"/>
  <c r="CX33" i="15"/>
  <c r="DC31" i="15"/>
  <c r="DN31" i="15" s="1"/>
  <c r="DB31" i="15"/>
  <c r="DM31" i="15" s="1"/>
  <c r="CZ31" i="15"/>
  <c r="DC30" i="15"/>
  <c r="DD30" i="15" s="1"/>
  <c r="DB30" i="15"/>
  <c r="DM30" i="15" s="1"/>
  <c r="CZ30" i="15"/>
  <c r="DC29" i="15"/>
  <c r="DN29" i="15" s="1"/>
  <c r="DB29" i="15"/>
  <c r="DM29" i="15" s="1"/>
  <c r="CZ29" i="15"/>
  <c r="DC28" i="15"/>
  <c r="DB28" i="15"/>
  <c r="DM28" i="15" s="1"/>
  <c r="CZ28" i="15"/>
  <c r="CY14" i="15"/>
  <c r="CX14" i="15"/>
  <c r="CY13" i="15"/>
  <c r="CX13" i="15"/>
  <c r="CY12" i="15"/>
  <c r="CX12" i="15"/>
  <c r="CY11" i="15"/>
  <c r="CX11" i="15"/>
  <c r="CN67" i="15"/>
  <c r="CM67" i="15"/>
  <c r="CR65" i="15"/>
  <c r="CQ65" i="15"/>
  <c r="CO65" i="15"/>
  <c r="CR64" i="15"/>
  <c r="CS64" i="15" s="1"/>
  <c r="CQ64" i="15"/>
  <c r="CR63" i="15"/>
  <c r="CQ63" i="15"/>
  <c r="CS63" i="15" s="1"/>
  <c r="CO63" i="15"/>
  <c r="CR62" i="15"/>
  <c r="CR67" i="15" s="1"/>
  <c r="CQ62" i="15"/>
  <c r="CQ50" i="15"/>
  <c r="CN50" i="15"/>
  <c r="CM50" i="15"/>
  <c r="CR48" i="15"/>
  <c r="CS48" i="15" s="1"/>
  <c r="CQ48" i="15"/>
  <c r="CO48" i="15"/>
  <c r="CS47" i="15"/>
  <c r="CR47" i="15"/>
  <c r="CQ47" i="15"/>
  <c r="CO47" i="15"/>
  <c r="CS46" i="15"/>
  <c r="CR46" i="15"/>
  <c r="CQ46" i="15"/>
  <c r="CO46" i="15"/>
  <c r="CR45" i="15"/>
  <c r="CQ45" i="15"/>
  <c r="CO45" i="15"/>
  <c r="CN33" i="15"/>
  <c r="CM33" i="15"/>
  <c r="CR31" i="15"/>
  <c r="CQ31" i="15"/>
  <c r="CS31" i="15" s="1"/>
  <c r="CO31" i="15"/>
  <c r="CR30" i="15"/>
  <c r="CQ30" i="15"/>
  <c r="CO30" i="15"/>
  <c r="CR29" i="15"/>
  <c r="CQ29" i="15"/>
  <c r="CO29" i="15"/>
  <c r="CR28" i="15"/>
  <c r="CQ28" i="15"/>
  <c r="CO28" i="15"/>
  <c r="CN14" i="15"/>
  <c r="CM14" i="15"/>
  <c r="CQ13" i="15"/>
  <c r="CN13" i="15"/>
  <c r="CM13" i="15"/>
  <c r="CR12" i="15"/>
  <c r="CN12" i="15"/>
  <c r="CM12" i="15"/>
  <c r="CQ11" i="15"/>
  <c r="CN11" i="15"/>
  <c r="CM11" i="15"/>
  <c r="CD63" i="15"/>
  <c r="CD62" i="15"/>
  <c r="CD47" i="15"/>
  <c r="CC67" i="15"/>
  <c r="CB67" i="15"/>
  <c r="CG65" i="15"/>
  <c r="CF65" i="15"/>
  <c r="CD65" i="15"/>
  <c r="CG64" i="15"/>
  <c r="CH64" i="15" s="1"/>
  <c r="CF64" i="15"/>
  <c r="CG63" i="15"/>
  <c r="CF63" i="15"/>
  <c r="CH62" i="15"/>
  <c r="CG62" i="15"/>
  <c r="CF62" i="15"/>
  <c r="CF67" i="15" s="1"/>
  <c r="CC50" i="15"/>
  <c r="CB50" i="15"/>
  <c r="CG48" i="15"/>
  <c r="CF48" i="15"/>
  <c r="CF14" i="15" s="1"/>
  <c r="CD48" i="15"/>
  <c r="CG47" i="15"/>
  <c r="CF47" i="15"/>
  <c r="CG46" i="15"/>
  <c r="CH46" i="15" s="1"/>
  <c r="CF46" i="15"/>
  <c r="CD46" i="15"/>
  <c r="CG45" i="15"/>
  <c r="CF45" i="15"/>
  <c r="CD45" i="15"/>
  <c r="CC33" i="15"/>
  <c r="CB33" i="15"/>
  <c r="CG31" i="15"/>
  <c r="CH31" i="15" s="1"/>
  <c r="CF31" i="15"/>
  <c r="CD31" i="15"/>
  <c r="CG30" i="15"/>
  <c r="CH30" i="15" s="1"/>
  <c r="CF30" i="15"/>
  <c r="CD30" i="15"/>
  <c r="CG29" i="15"/>
  <c r="CH29" i="15" s="1"/>
  <c r="CF29" i="15"/>
  <c r="CD29" i="15"/>
  <c r="CG28" i="15"/>
  <c r="CF28" i="15"/>
  <c r="CF33" i="15" s="1"/>
  <c r="CD28" i="15"/>
  <c r="CC14" i="15"/>
  <c r="CB14" i="15"/>
  <c r="CC13" i="15"/>
  <c r="CB13" i="15"/>
  <c r="CF12" i="15"/>
  <c r="CC12" i="15"/>
  <c r="CB12" i="15"/>
  <c r="CG11" i="15"/>
  <c r="CC11" i="15"/>
  <c r="CB11" i="15"/>
  <c r="BR67" i="15"/>
  <c r="BQ67" i="15"/>
  <c r="BV65" i="15"/>
  <c r="BW65" i="15" s="1"/>
  <c r="BU65" i="15"/>
  <c r="BS65" i="15"/>
  <c r="BV64" i="15"/>
  <c r="BW64" i="15" s="1"/>
  <c r="BU64" i="15"/>
  <c r="BS64" i="15"/>
  <c r="BV63" i="15"/>
  <c r="BU63" i="15"/>
  <c r="BV62" i="15"/>
  <c r="BU62" i="15"/>
  <c r="BW62" i="15" s="1"/>
  <c r="BR50" i="15"/>
  <c r="BS50" i="15" s="1"/>
  <c r="BQ50" i="15"/>
  <c r="BV48" i="15"/>
  <c r="BV14" i="15" s="1"/>
  <c r="BU48" i="15"/>
  <c r="BU14" i="15" s="1"/>
  <c r="BS48" i="15"/>
  <c r="BV47" i="15"/>
  <c r="BU47" i="15"/>
  <c r="BS47" i="15"/>
  <c r="BV46" i="15"/>
  <c r="BW46" i="15" s="1"/>
  <c r="BU46" i="15"/>
  <c r="BS46" i="15"/>
  <c r="BV45" i="15"/>
  <c r="BU45" i="15"/>
  <c r="BS45" i="15"/>
  <c r="BR33" i="15"/>
  <c r="BQ33" i="15"/>
  <c r="BV31" i="15"/>
  <c r="BU31" i="15"/>
  <c r="BS31" i="15"/>
  <c r="BV30" i="15"/>
  <c r="BU30" i="15"/>
  <c r="BS30" i="15"/>
  <c r="BV29" i="15"/>
  <c r="BU29" i="15"/>
  <c r="BS29" i="15"/>
  <c r="BV28" i="15"/>
  <c r="BW28" i="15" s="1"/>
  <c r="BU28" i="15"/>
  <c r="BS28" i="15"/>
  <c r="BR14" i="15"/>
  <c r="BQ14" i="15"/>
  <c r="BU13" i="15"/>
  <c r="BR13" i="15"/>
  <c r="BQ13" i="15"/>
  <c r="BS13" i="15" s="1"/>
  <c r="BR12" i="15"/>
  <c r="BQ12" i="15"/>
  <c r="BR11" i="15"/>
  <c r="BQ11" i="15"/>
  <c r="BS11" i="15" s="1"/>
  <c r="BH29" i="15"/>
  <c r="BG67" i="15"/>
  <c r="BF67" i="15"/>
  <c r="BK65" i="15"/>
  <c r="BJ65" i="15"/>
  <c r="BH65" i="15"/>
  <c r="BK64" i="15"/>
  <c r="BJ64" i="15"/>
  <c r="BH64" i="15"/>
  <c r="BK63" i="15"/>
  <c r="BJ63" i="15"/>
  <c r="BK62" i="15"/>
  <c r="BJ62" i="15"/>
  <c r="BG50" i="15"/>
  <c r="BF50" i="15"/>
  <c r="BK48" i="15"/>
  <c r="BJ48" i="15"/>
  <c r="BH48" i="15"/>
  <c r="BK47" i="15"/>
  <c r="BJ47" i="15"/>
  <c r="BH47" i="15"/>
  <c r="BK46" i="15"/>
  <c r="BJ46" i="15"/>
  <c r="BH46" i="15"/>
  <c r="BK45" i="15"/>
  <c r="BK11" i="15" s="1"/>
  <c r="BJ45" i="15"/>
  <c r="BH45" i="15"/>
  <c r="BG33" i="15"/>
  <c r="BF33" i="15"/>
  <c r="BK31" i="15"/>
  <c r="BJ31" i="15"/>
  <c r="BH31" i="15"/>
  <c r="BK30" i="15"/>
  <c r="BK33" i="15" s="1"/>
  <c r="BJ30" i="15"/>
  <c r="BH30" i="15"/>
  <c r="BK29" i="15"/>
  <c r="BJ29" i="15"/>
  <c r="BK28" i="15"/>
  <c r="BJ28" i="15"/>
  <c r="BH28" i="15"/>
  <c r="BG14" i="15"/>
  <c r="BF14" i="15"/>
  <c r="BG13" i="15"/>
  <c r="BF13" i="15"/>
  <c r="BG12" i="15"/>
  <c r="BF12" i="15"/>
  <c r="BJ11" i="15"/>
  <c r="BG11" i="15"/>
  <c r="BF11" i="15"/>
  <c r="AW62" i="15"/>
  <c r="AW45" i="15"/>
  <c r="AV67" i="15"/>
  <c r="AW67" i="15" s="1"/>
  <c r="AU67" i="15"/>
  <c r="AZ65" i="15"/>
  <c r="AY65" i="15"/>
  <c r="AW65" i="15"/>
  <c r="BA64" i="15"/>
  <c r="AZ64" i="15"/>
  <c r="AY64" i="15"/>
  <c r="AW64" i="15"/>
  <c r="AZ63" i="15"/>
  <c r="AY63" i="15"/>
  <c r="BA63" i="15" s="1"/>
  <c r="AZ62" i="15"/>
  <c r="AY62" i="15"/>
  <c r="AV50" i="15"/>
  <c r="AW50" i="15" s="1"/>
  <c r="AU50" i="15"/>
  <c r="BA48" i="15"/>
  <c r="AZ48" i="15"/>
  <c r="AY48" i="15"/>
  <c r="AW48" i="15"/>
  <c r="AZ47" i="15"/>
  <c r="BA47" i="15" s="1"/>
  <c r="AY47" i="15"/>
  <c r="AW47" i="15"/>
  <c r="BA46" i="15"/>
  <c r="AZ46" i="15"/>
  <c r="AY46" i="15"/>
  <c r="AW46" i="15"/>
  <c r="AZ45" i="15"/>
  <c r="AY45" i="15"/>
  <c r="AY50" i="15" s="1"/>
  <c r="AV33" i="15"/>
  <c r="AU33" i="15"/>
  <c r="AW33" i="15" s="1"/>
  <c r="AZ31" i="15"/>
  <c r="AY31" i="15"/>
  <c r="AW31" i="15"/>
  <c r="AZ30" i="15"/>
  <c r="AY30" i="15"/>
  <c r="AW30" i="15"/>
  <c r="BA29" i="15"/>
  <c r="AZ29" i="15"/>
  <c r="AY29" i="15"/>
  <c r="BA28" i="15"/>
  <c r="AZ28" i="15"/>
  <c r="AY28" i="15"/>
  <c r="AW28" i="15"/>
  <c r="AY14" i="15"/>
  <c r="AV14" i="15"/>
  <c r="AU14" i="15"/>
  <c r="AY13" i="15"/>
  <c r="AV13" i="15"/>
  <c r="AW13" i="15" s="1"/>
  <c r="AU13" i="15"/>
  <c r="AZ12" i="15"/>
  <c r="AY12" i="15"/>
  <c r="BA12" i="15" s="1"/>
  <c r="AV12" i="15"/>
  <c r="AU12" i="15"/>
  <c r="AV11" i="15"/>
  <c r="AU11" i="15"/>
  <c r="AJ11" i="15"/>
  <c r="AJ12" i="15"/>
  <c r="AK67" i="15"/>
  <c r="AL67" i="15" s="1"/>
  <c r="AJ67" i="15"/>
  <c r="AL65" i="15"/>
  <c r="AO64" i="15"/>
  <c r="AL64" i="15"/>
  <c r="AN63" i="15"/>
  <c r="AL62" i="15"/>
  <c r="AK50" i="15"/>
  <c r="AJ50" i="15"/>
  <c r="AL48" i="15"/>
  <c r="AL47" i="15"/>
  <c r="AO46" i="15"/>
  <c r="AL46" i="15"/>
  <c r="AK33" i="15"/>
  <c r="AJ33" i="15"/>
  <c r="AL31" i="15"/>
  <c r="AN30" i="15"/>
  <c r="AL30" i="15"/>
  <c r="AL28" i="15"/>
  <c r="AK14" i="15"/>
  <c r="AJ14" i="15"/>
  <c r="AK13" i="15"/>
  <c r="AJ13" i="15"/>
  <c r="AK12" i="15"/>
  <c r="AK11" i="15"/>
  <c r="Z67" i="15"/>
  <c r="Y67" i="15"/>
  <c r="AD65" i="15"/>
  <c r="AC65" i="15"/>
  <c r="AN65" i="15" s="1"/>
  <c r="AA65" i="15"/>
  <c r="AD64" i="15"/>
  <c r="AC64" i="15"/>
  <c r="AN64" i="15" s="1"/>
  <c r="AA64" i="15"/>
  <c r="AD63" i="15"/>
  <c r="AE63" i="15" s="1"/>
  <c r="AC63" i="15"/>
  <c r="AD62" i="15"/>
  <c r="AC62" i="15"/>
  <c r="AC67" i="15" s="1"/>
  <c r="AA62" i="15"/>
  <c r="Z50" i="15"/>
  <c r="Y50" i="15"/>
  <c r="AD48" i="15"/>
  <c r="AO48" i="15" s="1"/>
  <c r="AC48" i="15"/>
  <c r="AN48" i="15" s="1"/>
  <c r="AA48" i="15"/>
  <c r="AD47" i="15"/>
  <c r="AO47" i="15" s="1"/>
  <c r="AC47" i="15"/>
  <c r="AN47" i="15" s="1"/>
  <c r="AA47" i="15"/>
  <c r="AD46" i="15"/>
  <c r="AC46" i="15"/>
  <c r="AN46" i="15" s="1"/>
  <c r="AA46" i="15"/>
  <c r="AD45" i="15"/>
  <c r="AD50" i="15" s="1"/>
  <c r="AC45" i="15"/>
  <c r="AA45" i="15"/>
  <c r="Z33" i="15"/>
  <c r="Y33" i="15"/>
  <c r="AD31" i="15"/>
  <c r="AO31" i="15" s="1"/>
  <c r="AC31" i="15"/>
  <c r="AA31" i="15"/>
  <c r="AD30" i="15"/>
  <c r="AE30" i="15" s="1"/>
  <c r="AC30" i="15"/>
  <c r="AA30" i="15"/>
  <c r="AD29" i="15"/>
  <c r="AC29" i="15"/>
  <c r="AA29" i="15"/>
  <c r="AD28" i="15"/>
  <c r="AC28" i="15"/>
  <c r="AA28" i="15"/>
  <c r="Z14" i="15"/>
  <c r="Y14" i="15"/>
  <c r="Z13" i="15"/>
  <c r="Y13" i="15"/>
  <c r="Z12" i="15"/>
  <c r="Y12" i="15"/>
  <c r="Z11" i="15"/>
  <c r="Y11" i="15"/>
  <c r="P67" i="21" l="1"/>
  <c r="P12" i="21"/>
  <c r="P33" i="21"/>
  <c r="E12" i="21"/>
  <c r="I48" i="21"/>
  <c r="H13" i="21"/>
  <c r="I31" i="21"/>
  <c r="I30" i="21"/>
  <c r="I28" i="21"/>
  <c r="I29" i="21"/>
  <c r="G33" i="21"/>
  <c r="I33" i="21" s="1"/>
  <c r="P14" i="21"/>
  <c r="P11" i="21"/>
  <c r="P50" i="21"/>
  <c r="P13" i="21"/>
  <c r="N16" i="21"/>
  <c r="O16" i="21"/>
  <c r="I65" i="21"/>
  <c r="I64" i="21"/>
  <c r="G12" i="21"/>
  <c r="G14" i="21"/>
  <c r="G67" i="21"/>
  <c r="E67" i="21"/>
  <c r="R50" i="21"/>
  <c r="G50" i="21"/>
  <c r="E13" i="21"/>
  <c r="C16" i="21"/>
  <c r="I46" i="21"/>
  <c r="T47" i="21"/>
  <c r="E50" i="21"/>
  <c r="I47" i="21"/>
  <c r="T48" i="21"/>
  <c r="H33" i="21"/>
  <c r="E11" i="21"/>
  <c r="E14" i="21"/>
  <c r="H14" i="21"/>
  <c r="E33" i="21"/>
  <c r="S50" i="21"/>
  <c r="T45" i="21"/>
  <c r="T46" i="21"/>
  <c r="T63" i="21"/>
  <c r="T64" i="21"/>
  <c r="R67" i="21"/>
  <c r="R13" i="21"/>
  <c r="D16" i="21"/>
  <c r="R28" i="21"/>
  <c r="R29" i="21"/>
  <c r="R12" i="21" s="1"/>
  <c r="R31" i="21"/>
  <c r="R14" i="21" s="1"/>
  <c r="S28" i="21"/>
  <c r="S29" i="21"/>
  <c r="S30" i="21"/>
  <c r="S31" i="21"/>
  <c r="H50" i="21"/>
  <c r="I50" i="21" s="1"/>
  <c r="G11" i="21"/>
  <c r="G13" i="21"/>
  <c r="S65" i="21"/>
  <c r="T65" i="21" s="1"/>
  <c r="H67" i="21"/>
  <c r="H11" i="21"/>
  <c r="H12" i="21"/>
  <c r="I12" i="21" s="1"/>
  <c r="CZ67" i="20"/>
  <c r="DK50" i="20"/>
  <c r="DK12" i="20"/>
  <c r="CZ11" i="20"/>
  <c r="CZ50" i="20"/>
  <c r="CZ13" i="20"/>
  <c r="CZ12" i="20"/>
  <c r="CO11" i="20"/>
  <c r="CO14" i="20"/>
  <c r="CO13" i="20"/>
  <c r="CN16" i="20"/>
  <c r="CM16" i="20"/>
  <c r="DV67" i="20"/>
  <c r="DV50" i="20"/>
  <c r="DT16" i="20"/>
  <c r="DV33" i="20"/>
  <c r="DK67" i="20"/>
  <c r="DK13" i="20"/>
  <c r="DJ16" i="20"/>
  <c r="DK33" i="20"/>
  <c r="DK14" i="20"/>
  <c r="DI16" i="20"/>
  <c r="DK11" i="20"/>
  <c r="CX16" i="20"/>
  <c r="CZ33" i="20"/>
  <c r="CD33" i="20"/>
  <c r="BS33" i="20"/>
  <c r="CB16" i="20"/>
  <c r="BS13" i="20"/>
  <c r="CD50" i="20"/>
  <c r="BS12" i="20"/>
  <c r="BR16" i="20"/>
  <c r="BQ16" i="20"/>
  <c r="BS11" i="20"/>
  <c r="P16" i="20"/>
  <c r="AE28" i="20"/>
  <c r="AO28" i="20"/>
  <c r="R13" i="20"/>
  <c r="AC30" i="20"/>
  <c r="AE30" i="20" s="1"/>
  <c r="T45" i="20"/>
  <c r="AD45" i="20"/>
  <c r="AC50" i="20"/>
  <c r="AN45" i="20"/>
  <c r="AD46" i="20"/>
  <c r="T46" i="20"/>
  <c r="AC28" i="20"/>
  <c r="R11" i="20"/>
  <c r="AO30" i="20"/>
  <c r="AD13" i="20"/>
  <c r="R33" i="20"/>
  <c r="AO47" i="20"/>
  <c r="S50" i="20"/>
  <c r="T50" i="20" s="1"/>
  <c r="P11" i="20"/>
  <c r="AL11" i="20"/>
  <c r="AK16" i="20"/>
  <c r="AL16" i="20" s="1"/>
  <c r="BG16" i="20"/>
  <c r="BH16" i="20" s="1"/>
  <c r="BH11" i="20"/>
  <c r="CC16" i="20"/>
  <c r="CD11" i="20"/>
  <c r="CY16" i="20"/>
  <c r="DU16" i="20"/>
  <c r="DV11" i="20"/>
  <c r="P12" i="20"/>
  <c r="AL12" i="20"/>
  <c r="BH12" i="20"/>
  <c r="CD12" i="20"/>
  <c r="DV12" i="20"/>
  <c r="P13" i="20"/>
  <c r="AL13" i="20"/>
  <c r="BH13" i="20"/>
  <c r="CD13" i="20"/>
  <c r="DV13" i="20"/>
  <c r="P14" i="20"/>
  <c r="AL14" i="20"/>
  <c r="BH14" i="20"/>
  <c r="CD14" i="20"/>
  <c r="DV14" i="20"/>
  <c r="G16" i="20"/>
  <c r="R12" i="20"/>
  <c r="AC29" i="20"/>
  <c r="R14" i="20"/>
  <c r="AC31" i="20"/>
  <c r="T31" i="20"/>
  <c r="S48" i="20"/>
  <c r="I48" i="20"/>
  <c r="AC67" i="20"/>
  <c r="AN62" i="20"/>
  <c r="CS64" i="20"/>
  <c r="DC64" i="20"/>
  <c r="T30" i="20"/>
  <c r="S11" i="20"/>
  <c r="S12" i="20"/>
  <c r="S13" i="20"/>
  <c r="T13" i="20" s="1"/>
  <c r="AO31" i="20"/>
  <c r="AD63" i="20"/>
  <c r="T63" i="20"/>
  <c r="T28" i="20"/>
  <c r="T29" i="20"/>
  <c r="S33" i="20"/>
  <c r="T47" i="20"/>
  <c r="AE62" i="20"/>
  <c r="AO62" i="20"/>
  <c r="AW67" i="20"/>
  <c r="H12" i="20"/>
  <c r="I12" i="20" s="1"/>
  <c r="H13" i="20"/>
  <c r="I13" i="20" s="1"/>
  <c r="H14" i="20"/>
  <c r="I14" i="20" s="1"/>
  <c r="H33" i="20"/>
  <c r="I33" i="20" s="1"/>
  <c r="I28" i="20"/>
  <c r="I29" i="20"/>
  <c r="R50" i="20"/>
  <c r="AP64" i="20"/>
  <c r="BS67" i="20"/>
  <c r="AC63" i="20"/>
  <c r="AN63" i="20" s="1"/>
  <c r="AY63" i="20" s="1"/>
  <c r="BJ63" i="20" s="1"/>
  <c r="BU63" i="20" s="1"/>
  <c r="CF63" i="20" s="1"/>
  <c r="CQ63" i="20" s="1"/>
  <c r="DB63" i="20" s="1"/>
  <c r="DM63" i="20" s="1"/>
  <c r="DX63" i="20" s="1"/>
  <c r="R67" i="20"/>
  <c r="I65" i="20"/>
  <c r="AD29" i="20"/>
  <c r="AD33" i="20" s="1"/>
  <c r="T64" i="20"/>
  <c r="H50" i="20"/>
  <c r="I50" i="20" s="1"/>
  <c r="G67" i="20"/>
  <c r="I67" i="20" s="1"/>
  <c r="CH64" i="20"/>
  <c r="BA64" i="20"/>
  <c r="BW64" i="20"/>
  <c r="S65" i="20"/>
  <c r="BH50" i="19"/>
  <c r="BH12" i="19"/>
  <c r="BH67" i="19"/>
  <c r="BH11" i="19"/>
  <c r="BH13" i="19"/>
  <c r="BH14" i="19"/>
  <c r="BF16" i="19"/>
  <c r="AL14" i="19"/>
  <c r="AL67" i="19"/>
  <c r="AW50" i="19"/>
  <c r="E11" i="19"/>
  <c r="Z16" i="19"/>
  <c r="AA16" i="19" s="1"/>
  <c r="AV16" i="19"/>
  <c r="CD11" i="19"/>
  <c r="CO12" i="19"/>
  <c r="DK12" i="19"/>
  <c r="E13" i="19"/>
  <c r="H14" i="19"/>
  <c r="I30" i="19"/>
  <c r="DZ46" i="19"/>
  <c r="AE46" i="19"/>
  <c r="E50" i="19"/>
  <c r="BS50" i="19"/>
  <c r="H67" i="19"/>
  <c r="E67" i="19"/>
  <c r="CO67" i="19"/>
  <c r="C16" i="19"/>
  <c r="E16" i="19" s="1"/>
  <c r="D16" i="19"/>
  <c r="BR16" i="19"/>
  <c r="CO11" i="19"/>
  <c r="CZ11" i="19"/>
  <c r="G12" i="19"/>
  <c r="S29" i="19"/>
  <c r="T29" i="19" s="1"/>
  <c r="R45" i="19"/>
  <c r="AC45" i="19" s="1"/>
  <c r="AC50" i="19" s="1"/>
  <c r="I46" i="19"/>
  <c r="I47" i="19"/>
  <c r="CN16" i="19"/>
  <c r="H12" i="19"/>
  <c r="H16" i="19" s="1"/>
  <c r="AA12" i="19"/>
  <c r="G13" i="19"/>
  <c r="AA13" i="19"/>
  <c r="BS13" i="19"/>
  <c r="CO13" i="19"/>
  <c r="DK13" i="19"/>
  <c r="E14" i="19"/>
  <c r="G33" i="19"/>
  <c r="H50" i="19"/>
  <c r="I50" i="19" s="1"/>
  <c r="AL11" i="19"/>
  <c r="DO46" i="19"/>
  <c r="AL50" i="19"/>
  <c r="CS46" i="19"/>
  <c r="BW46" i="19"/>
  <c r="BA46" i="19"/>
  <c r="AW13" i="19"/>
  <c r="AW14" i="19"/>
  <c r="AW12" i="19"/>
  <c r="AK16" i="19"/>
  <c r="AJ16" i="19"/>
  <c r="AL12" i="19"/>
  <c r="AC29" i="19"/>
  <c r="R12" i="19"/>
  <c r="AD31" i="19"/>
  <c r="I11" i="19"/>
  <c r="I12" i="19"/>
  <c r="AC30" i="19"/>
  <c r="R13" i="19"/>
  <c r="T30" i="19"/>
  <c r="T47" i="19"/>
  <c r="AN48" i="19"/>
  <c r="AE48" i="19"/>
  <c r="T48" i="19"/>
  <c r="AA11" i="19"/>
  <c r="Y16" i="19"/>
  <c r="AW11" i="19"/>
  <c r="AU16" i="19"/>
  <c r="BQ16" i="19"/>
  <c r="BS16" i="19" s="1"/>
  <c r="BS11" i="19"/>
  <c r="DK11" i="19"/>
  <c r="DI16" i="19"/>
  <c r="DK16" i="19" s="1"/>
  <c r="I13" i="19"/>
  <c r="G14" i="19"/>
  <c r="CM16" i="19"/>
  <c r="CO16" i="19" s="1"/>
  <c r="H33" i="19"/>
  <c r="I33" i="19" s="1"/>
  <c r="S28" i="19"/>
  <c r="I28" i="19"/>
  <c r="AD30" i="19"/>
  <c r="S13" i="19"/>
  <c r="T13" i="19" s="1"/>
  <c r="G16" i="19"/>
  <c r="O16" i="19"/>
  <c r="P16" i="19" s="1"/>
  <c r="BG16" i="19"/>
  <c r="CY16" i="19"/>
  <c r="CZ16" i="19" s="1"/>
  <c r="DU16" i="19"/>
  <c r="DV16" i="19" s="1"/>
  <c r="I14" i="19"/>
  <c r="AD29" i="19"/>
  <c r="S12" i="19"/>
  <c r="T12" i="19" s="1"/>
  <c r="AC31" i="19"/>
  <c r="R14" i="19"/>
  <c r="T31" i="19"/>
  <c r="AD64" i="19"/>
  <c r="T64" i="19"/>
  <c r="AL33" i="19"/>
  <c r="CD33" i="19"/>
  <c r="DV33" i="19"/>
  <c r="S50" i="19"/>
  <c r="T45" i="19"/>
  <c r="AD45" i="19"/>
  <c r="AZ47" i="19"/>
  <c r="AP47" i="19"/>
  <c r="AE47" i="19"/>
  <c r="I65" i="19"/>
  <c r="AW67" i="19"/>
  <c r="T46" i="19"/>
  <c r="AP46" i="19"/>
  <c r="BL46" i="19"/>
  <c r="CH46" i="19"/>
  <c r="DD46" i="19"/>
  <c r="AO63" i="19"/>
  <c r="AE63" i="19"/>
  <c r="BS67" i="19"/>
  <c r="P33" i="19"/>
  <c r="BH33" i="19"/>
  <c r="CZ33" i="19"/>
  <c r="R33" i="19"/>
  <c r="AC28" i="19"/>
  <c r="R50" i="19"/>
  <c r="AC62" i="19"/>
  <c r="R67" i="19"/>
  <c r="T63" i="19"/>
  <c r="G67" i="19"/>
  <c r="I67" i="19" s="1"/>
  <c r="T62" i="19"/>
  <c r="AO62" i="19"/>
  <c r="S65" i="19"/>
  <c r="S14" i="19" s="1"/>
  <c r="AW11" i="18"/>
  <c r="AW12" i="18"/>
  <c r="AW13" i="18"/>
  <c r="AW14" i="18"/>
  <c r="AV16" i="18"/>
  <c r="AU16" i="18"/>
  <c r="AW67" i="18"/>
  <c r="AL12" i="18"/>
  <c r="AL67" i="18"/>
  <c r="AL13" i="18"/>
  <c r="AK16" i="18"/>
  <c r="AL14" i="18"/>
  <c r="AJ16" i="18"/>
  <c r="AL33" i="18"/>
  <c r="AA13" i="18"/>
  <c r="AA50" i="18"/>
  <c r="Y16" i="18"/>
  <c r="P50" i="18"/>
  <c r="P14" i="18"/>
  <c r="T47" i="18"/>
  <c r="Z16" i="18"/>
  <c r="AA67" i="18"/>
  <c r="O16" i="18"/>
  <c r="P13" i="18"/>
  <c r="P12" i="18"/>
  <c r="N16" i="18"/>
  <c r="H11" i="18"/>
  <c r="H13" i="18"/>
  <c r="S13" i="18"/>
  <c r="I65" i="18"/>
  <c r="G14" i="18"/>
  <c r="E12" i="18"/>
  <c r="G12" i="18"/>
  <c r="E14" i="18"/>
  <c r="I14" i="18"/>
  <c r="E50" i="18"/>
  <c r="E13" i="18"/>
  <c r="AC47" i="18"/>
  <c r="AN47" i="18" s="1"/>
  <c r="AY47" i="18" s="1"/>
  <c r="BJ47" i="18" s="1"/>
  <c r="BU47" i="18" s="1"/>
  <c r="CF47" i="18" s="1"/>
  <c r="CQ47" i="18" s="1"/>
  <c r="DB47" i="18" s="1"/>
  <c r="DM47" i="18" s="1"/>
  <c r="DX47" i="18" s="1"/>
  <c r="AD13" i="18"/>
  <c r="H12" i="18"/>
  <c r="H16" i="18" s="1"/>
  <c r="CD16" i="18"/>
  <c r="CZ16" i="18"/>
  <c r="AN30" i="18"/>
  <c r="AE30" i="18"/>
  <c r="R50" i="18"/>
  <c r="AC46" i="18"/>
  <c r="S33" i="18"/>
  <c r="AY64" i="18"/>
  <c r="AP64" i="18"/>
  <c r="I11" i="18"/>
  <c r="AA11" i="18"/>
  <c r="BS11" i="18"/>
  <c r="DK11" i="18"/>
  <c r="CB16" i="18"/>
  <c r="T30" i="18"/>
  <c r="G33" i="18"/>
  <c r="AA33" i="18"/>
  <c r="AE45" i="18"/>
  <c r="AO45" i="18"/>
  <c r="I48" i="18"/>
  <c r="S48" i="18"/>
  <c r="G67" i="18"/>
  <c r="R62" i="18"/>
  <c r="AL11" i="18"/>
  <c r="AN45" i="18"/>
  <c r="R31" i="18"/>
  <c r="T31" i="18" s="1"/>
  <c r="T62" i="18"/>
  <c r="T64" i="18"/>
  <c r="R13" i="18"/>
  <c r="I28" i="18"/>
  <c r="I29" i="18"/>
  <c r="I30" i="18"/>
  <c r="G13" i="18"/>
  <c r="S11" i="18"/>
  <c r="DV11" i="18"/>
  <c r="S12" i="18"/>
  <c r="D16" i="18"/>
  <c r="E16" i="18" s="1"/>
  <c r="CN16" i="18"/>
  <c r="CO16" i="18" s="1"/>
  <c r="BK30" i="18"/>
  <c r="I31" i="18"/>
  <c r="H33" i="18"/>
  <c r="BS33" i="18"/>
  <c r="T45" i="18"/>
  <c r="S50" i="18"/>
  <c r="AW50" i="18"/>
  <c r="AD62" i="18"/>
  <c r="AE63" i="18"/>
  <c r="AE64" i="18"/>
  <c r="R28" i="18"/>
  <c r="AD28" i="18"/>
  <c r="R29" i="18"/>
  <c r="T29" i="18" s="1"/>
  <c r="AD29" i="18"/>
  <c r="DK33" i="18"/>
  <c r="AO47" i="18"/>
  <c r="AE47" i="18"/>
  <c r="T63" i="18"/>
  <c r="AO63" i="18"/>
  <c r="H67" i="18"/>
  <c r="E33" i="18"/>
  <c r="AW33" i="18"/>
  <c r="CO33" i="18"/>
  <c r="H50" i="18"/>
  <c r="I50" i="18" s="1"/>
  <c r="T46" i="18"/>
  <c r="DC64" i="18"/>
  <c r="S65" i="18"/>
  <c r="DV67" i="15"/>
  <c r="DK14" i="15"/>
  <c r="DK67" i="15"/>
  <c r="DC67" i="15"/>
  <c r="DN65" i="15"/>
  <c r="DY65" i="15" s="1"/>
  <c r="DZ65" i="15"/>
  <c r="DY64" i="15"/>
  <c r="DZ64" i="15" s="1"/>
  <c r="DB13" i="15"/>
  <c r="CZ67" i="15"/>
  <c r="DD67" i="15"/>
  <c r="DV14" i="15"/>
  <c r="DV50" i="15"/>
  <c r="DV13" i="15"/>
  <c r="DK50" i="15"/>
  <c r="DZ48" i="15"/>
  <c r="DO48" i="15"/>
  <c r="DM47" i="15"/>
  <c r="DX47" i="15" s="1"/>
  <c r="DZ47" i="15" s="1"/>
  <c r="DO46" i="15"/>
  <c r="DB12" i="15"/>
  <c r="DB50" i="15"/>
  <c r="DD46" i="15"/>
  <c r="DZ46" i="15"/>
  <c r="DN50" i="15"/>
  <c r="DY45" i="15"/>
  <c r="DY50" i="15" s="1"/>
  <c r="DC50" i="15"/>
  <c r="CZ50" i="15"/>
  <c r="CZ11" i="15"/>
  <c r="DD45" i="15"/>
  <c r="DM45" i="15"/>
  <c r="DM11" i="15" s="1"/>
  <c r="E50" i="17"/>
  <c r="H33" i="17"/>
  <c r="E16" i="17"/>
  <c r="I48" i="17"/>
  <c r="I28" i="17"/>
  <c r="E33" i="17"/>
  <c r="I47" i="17"/>
  <c r="H50" i="17"/>
  <c r="I50" i="17" s="1"/>
  <c r="I46" i="17"/>
  <c r="I45" i="17"/>
  <c r="I30" i="17"/>
  <c r="I29" i="17"/>
  <c r="G33" i="17"/>
  <c r="I14" i="17"/>
  <c r="I13" i="17"/>
  <c r="G16" i="17"/>
  <c r="H16" i="17"/>
  <c r="I11" i="17"/>
  <c r="I12" i="17"/>
  <c r="DU16" i="15"/>
  <c r="DV12" i="15"/>
  <c r="DT16" i="15"/>
  <c r="DV33" i="15"/>
  <c r="DJ16" i="15"/>
  <c r="DI16" i="15"/>
  <c r="DK33" i="15"/>
  <c r="DK11" i="15"/>
  <c r="DN14" i="15"/>
  <c r="DY31" i="15"/>
  <c r="CZ14" i="15"/>
  <c r="DX31" i="15"/>
  <c r="DO31" i="15"/>
  <c r="DM14" i="15"/>
  <c r="DB14" i="15"/>
  <c r="DD31" i="15"/>
  <c r="DC13" i="15"/>
  <c r="DD13" i="15" s="1"/>
  <c r="DN30" i="15"/>
  <c r="DY30" i="15" s="1"/>
  <c r="DX30" i="15"/>
  <c r="CZ33" i="15"/>
  <c r="CZ13" i="15"/>
  <c r="DY29" i="15"/>
  <c r="DY12" i="15" s="1"/>
  <c r="DN12" i="15"/>
  <c r="DO12" i="15" s="1"/>
  <c r="CZ12" i="15"/>
  <c r="DC33" i="15"/>
  <c r="DX29" i="15"/>
  <c r="DZ29" i="15" s="1"/>
  <c r="DO29" i="15"/>
  <c r="CX16" i="15"/>
  <c r="DB33" i="15"/>
  <c r="DM12" i="15"/>
  <c r="DD29" i="15"/>
  <c r="DC11" i="15"/>
  <c r="DN28" i="15"/>
  <c r="DO28" i="15"/>
  <c r="DX28" i="15"/>
  <c r="DM33" i="15"/>
  <c r="DX67" i="15"/>
  <c r="DZ63" i="15"/>
  <c r="DO64" i="15"/>
  <c r="DM67" i="15"/>
  <c r="DN11" i="15"/>
  <c r="DO63" i="15"/>
  <c r="CY16" i="15"/>
  <c r="DD28" i="15"/>
  <c r="DC12" i="15"/>
  <c r="DC14" i="15"/>
  <c r="DB11" i="15"/>
  <c r="CS62" i="15"/>
  <c r="CO67" i="15"/>
  <c r="CN16" i="15"/>
  <c r="CR50" i="15"/>
  <c r="CS50" i="15" s="1"/>
  <c r="CO12" i="15"/>
  <c r="CR11" i="15"/>
  <c r="CS11" i="15" s="1"/>
  <c r="CS45" i="15"/>
  <c r="CO50" i="15"/>
  <c r="CR14" i="15"/>
  <c r="CO14" i="15"/>
  <c r="CO13" i="15"/>
  <c r="CS30" i="15"/>
  <c r="CM16" i="15"/>
  <c r="CS29" i="15"/>
  <c r="CR33" i="15"/>
  <c r="CQ33" i="15"/>
  <c r="CO33" i="15"/>
  <c r="CO11" i="15"/>
  <c r="CR13" i="15"/>
  <c r="CS13" i="15" s="1"/>
  <c r="CS65" i="15"/>
  <c r="CQ67" i="15"/>
  <c r="CS67" i="15" s="1"/>
  <c r="CQ12" i="15"/>
  <c r="CS12" i="15" s="1"/>
  <c r="CQ14" i="15"/>
  <c r="CS28" i="15"/>
  <c r="CH65" i="15"/>
  <c r="CG67" i="15"/>
  <c r="CH67" i="15" s="1"/>
  <c r="CH63" i="15"/>
  <c r="CD67" i="15"/>
  <c r="CF13" i="15"/>
  <c r="CD14" i="15"/>
  <c r="CH48" i="15"/>
  <c r="CD13" i="15"/>
  <c r="CH47" i="15"/>
  <c r="CF50" i="15"/>
  <c r="CG50" i="15"/>
  <c r="CD50" i="15"/>
  <c r="CG13" i="15"/>
  <c r="CH13" i="15" s="1"/>
  <c r="CD33" i="15"/>
  <c r="CH28" i="15"/>
  <c r="CG12" i="15"/>
  <c r="CH12" i="15" s="1"/>
  <c r="CD12" i="15"/>
  <c r="CC16" i="15"/>
  <c r="CB16" i="15"/>
  <c r="CD11" i="15"/>
  <c r="CG14" i="15"/>
  <c r="CH14" i="15" s="1"/>
  <c r="CG33" i="15"/>
  <c r="CH33" i="15" s="1"/>
  <c r="CF11" i="15"/>
  <c r="CH45" i="15"/>
  <c r="BV67" i="15"/>
  <c r="BS67" i="15"/>
  <c r="BU12" i="15"/>
  <c r="BW63" i="15"/>
  <c r="BV50" i="15"/>
  <c r="BW48" i="15"/>
  <c r="BU50" i="15"/>
  <c r="BW31" i="15"/>
  <c r="BS14" i="15"/>
  <c r="BV13" i="15"/>
  <c r="BW30" i="15"/>
  <c r="BV33" i="15"/>
  <c r="BR16" i="15"/>
  <c r="BV12" i="15"/>
  <c r="BS33" i="15"/>
  <c r="BS12" i="15"/>
  <c r="BW14" i="15"/>
  <c r="BW13" i="15"/>
  <c r="BU33" i="15"/>
  <c r="BW29" i="15"/>
  <c r="BQ16" i="15"/>
  <c r="BU11" i="15"/>
  <c r="BU16" i="15" s="1"/>
  <c r="BW45" i="15"/>
  <c r="BW47" i="15"/>
  <c r="BU67" i="15"/>
  <c r="BW67" i="15" s="1"/>
  <c r="BV11" i="15"/>
  <c r="BL31" i="15"/>
  <c r="BL30" i="15"/>
  <c r="BL29" i="15"/>
  <c r="BH33" i="15"/>
  <c r="BJ33" i="15"/>
  <c r="BL33" i="15" s="1"/>
  <c r="BL28" i="15"/>
  <c r="BL65" i="15"/>
  <c r="BK67" i="15"/>
  <c r="BL67" i="15" s="1"/>
  <c r="BL64" i="15"/>
  <c r="BJ67" i="15"/>
  <c r="BH67" i="15"/>
  <c r="BH14" i="15"/>
  <c r="BL48" i="15"/>
  <c r="BJ14" i="15"/>
  <c r="BG16" i="15"/>
  <c r="BH50" i="15"/>
  <c r="BJ13" i="15"/>
  <c r="BL47" i="15"/>
  <c r="BH13" i="15"/>
  <c r="BJ50" i="15"/>
  <c r="BL46" i="15"/>
  <c r="BF16" i="15"/>
  <c r="BH12" i="15"/>
  <c r="BJ12" i="15"/>
  <c r="BL11" i="15"/>
  <c r="BH11" i="15"/>
  <c r="BK12" i="15"/>
  <c r="BK14" i="15"/>
  <c r="BL45" i="15"/>
  <c r="BK50" i="15"/>
  <c r="BL63" i="15"/>
  <c r="BK13" i="15"/>
  <c r="BL62" i="15"/>
  <c r="AZ67" i="15"/>
  <c r="AZ14" i="15"/>
  <c r="BA65" i="15"/>
  <c r="AW14" i="15"/>
  <c r="AW12" i="15"/>
  <c r="AY67" i="15"/>
  <c r="BA67" i="15" s="1"/>
  <c r="AU16" i="15"/>
  <c r="AZ11" i="15"/>
  <c r="BA62" i="15"/>
  <c r="AZ50" i="15"/>
  <c r="AW11" i="15"/>
  <c r="BA45" i="15"/>
  <c r="AY11" i="15"/>
  <c r="AZ33" i="15"/>
  <c r="BA31" i="15"/>
  <c r="BA14" i="15"/>
  <c r="AZ13" i="15"/>
  <c r="BA30" i="15"/>
  <c r="AY33" i="15"/>
  <c r="BA33" i="15" s="1"/>
  <c r="BA50" i="15"/>
  <c r="AV16" i="15"/>
  <c r="AC33" i="15"/>
  <c r="AA33" i="15"/>
  <c r="AL50" i="15"/>
  <c r="AP47" i="15"/>
  <c r="AC50" i="15"/>
  <c r="AE46" i="15"/>
  <c r="AD11" i="15"/>
  <c r="AA50" i="15"/>
  <c r="AA67" i="15"/>
  <c r="AE65" i="15"/>
  <c r="AD67" i="15"/>
  <c r="AE67" i="15" s="1"/>
  <c r="Y16" i="15"/>
  <c r="AD14" i="15"/>
  <c r="AE64" i="15"/>
  <c r="AO63" i="15"/>
  <c r="AN62" i="15"/>
  <c r="AO62" i="15"/>
  <c r="AO65" i="15"/>
  <c r="AP65" i="15" s="1"/>
  <c r="AN50" i="15"/>
  <c r="AE50" i="15"/>
  <c r="AP48" i="15"/>
  <c r="AN45" i="15"/>
  <c r="AA13" i="15"/>
  <c r="AC12" i="15"/>
  <c r="AE12" i="15" s="1"/>
  <c r="AO45" i="15"/>
  <c r="AO50" i="15" s="1"/>
  <c r="AC13" i="15"/>
  <c r="AD12" i="15"/>
  <c r="AE45" i="15"/>
  <c r="AE47" i="15"/>
  <c r="AE48" i="15"/>
  <c r="AC14" i="15"/>
  <c r="AA11" i="15"/>
  <c r="AA12" i="15"/>
  <c r="AD33" i="15"/>
  <c r="AN29" i="15"/>
  <c r="AO30" i="15"/>
  <c r="AP30" i="15" s="1"/>
  <c r="AC11" i="15"/>
  <c r="AA14" i="15"/>
  <c r="AN28" i="15"/>
  <c r="AO29" i="15"/>
  <c r="AO28" i="15"/>
  <c r="AN31" i="15"/>
  <c r="AP31" i="15" s="1"/>
  <c r="AL13" i="15"/>
  <c r="AP46" i="15"/>
  <c r="AP64" i="15"/>
  <c r="AL12" i="15"/>
  <c r="AP62" i="15"/>
  <c r="AO12" i="15"/>
  <c r="AP45" i="15"/>
  <c r="AK16" i="15"/>
  <c r="AL11" i="15"/>
  <c r="AL33" i="15"/>
  <c r="AN13" i="15"/>
  <c r="AL14" i="15"/>
  <c r="AJ16" i="15"/>
  <c r="AP63" i="15"/>
  <c r="AN67" i="15"/>
  <c r="AN12" i="15"/>
  <c r="AD13" i="15"/>
  <c r="Z16" i="15"/>
  <c r="AE28" i="15"/>
  <c r="AE29" i="15"/>
  <c r="AE31" i="15"/>
  <c r="AE62" i="15"/>
  <c r="P31" i="15"/>
  <c r="P30" i="15"/>
  <c r="P29" i="15"/>
  <c r="P28" i="15"/>
  <c r="I63" i="15"/>
  <c r="I62" i="15"/>
  <c r="E63" i="15"/>
  <c r="E62" i="15"/>
  <c r="H65" i="15"/>
  <c r="H64" i="15"/>
  <c r="H63" i="15"/>
  <c r="H62" i="15"/>
  <c r="S62" i="15" s="1"/>
  <c r="H48" i="15"/>
  <c r="H47" i="15"/>
  <c r="H46" i="15"/>
  <c r="H45" i="15"/>
  <c r="S45" i="15" s="1"/>
  <c r="H29" i="15"/>
  <c r="H30" i="15"/>
  <c r="H31" i="15"/>
  <c r="S31" i="15" s="1"/>
  <c r="H28" i="15"/>
  <c r="H33" i="15" s="1"/>
  <c r="G65" i="15"/>
  <c r="G64" i="15"/>
  <c r="G63" i="15"/>
  <c r="G62" i="15"/>
  <c r="R62" i="15" s="1"/>
  <c r="G48" i="15"/>
  <c r="G47" i="15"/>
  <c r="G46" i="15"/>
  <c r="I46" i="15" s="1"/>
  <c r="G45" i="15"/>
  <c r="G29" i="15"/>
  <c r="I29" i="15" s="1"/>
  <c r="G30" i="15"/>
  <c r="R30" i="15" s="1"/>
  <c r="G31" i="15"/>
  <c r="G28" i="15"/>
  <c r="I64" i="15"/>
  <c r="I65" i="15"/>
  <c r="T64" i="15"/>
  <c r="P65" i="15"/>
  <c r="P64" i="15"/>
  <c r="P62" i="15"/>
  <c r="P47" i="15"/>
  <c r="O67" i="15"/>
  <c r="N67" i="15"/>
  <c r="H67" i="15"/>
  <c r="G67" i="15"/>
  <c r="D67" i="15"/>
  <c r="C67" i="15"/>
  <c r="E67" i="15" s="1"/>
  <c r="S65" i="15"/>
  <c r="R65" i="15"/>
  <c r="E65" i="15"/>
  <c r="S64" i="15"/>
  <c r="R64" i="15"/>
  <c r="E64" i="15"/>
  <c r="S63" i="15"/>
  <c r="R63" i="15"/>
  <c r="O50" i="15"/>
  <c r="N50" i="15"/>
  <c r="G50" i="15"/>
  <c r="D50" i="15"/>
  <c r="C50" i="15"/>
  <c r="S48" i="15"/>
  <c r="R48" i="15"/>
  <c r="P48" i="15"/>
  <c r="I48" i="15"/>
  <c r="E48" i="15"/>
  <c r="S47" i="15"/>
  <c r="R47" i="15"/>
  <c r="I47" i="15"/>
  <c r="E47" i="15"/>
  <c r="S46" i="15"/>
  <c r="R46" i="15"/>
  <c r="P46" i="15"/>
  <c r="E46" i="15"/>
  <c r="R45" i="15"/>
  <c r="P45" i="15"/>
  <c r="O33" i="15"/>
  <c r="N33" i="15"/>
  <c r="G33" i="15"/>
  <c r="D33" i="15"/>
  <c r="C33" i="15"/>
  <c r="R31" i="15"/>
  <c r="I31" i="15"/>
  <c r="E31" i="15"/>
  <c r="S30" i="15"/>
  <c r="I30" i="15"/>
  <c r="E30" i="15"/>
  <c r="S29" i="15"/>
  <c r="R29" i="15"/>
  <c r="E29" i="15"/>
  <c r="E28" i="15"/>
  <c r="O14" i="15"/>
  <c r="N14" i="15"/>
  <c r="H14" i="15"/>
  <c r="G14" i="15"/>
  <c r="D14" i="15"/>
  <c r="C14" i="15"/>
  <c r="O13" i="15"/>
  <c r="N13" i="15"/>
  <c r="H13" i="15"/>
  <c r="G13" i="15"/>
  <c r="D13" i="15"/>
  <c r="C13" i="15"/>
  <c r="O12" i="15"/>
  <c r="N12" i="15"/>
  <c r="H12" i="15"/>
  <c r="G12" i="15"/>
  <c r="D12" i="15"/>
  <c r="C12" i="15"/>
  <c r="O11" i="15"/>
  <c r="N11" i="15"/>
  <c r="D11" i="15"/>
  <c r="C11" i="15"/>
  <c r="I13" i="21" l="1"/>
  <c r="T50" i="21"/>
  <c r="P16" i="21"/>
  <c r="I14" i="21"/>
  <c r="I67" i="21"/>
  <c r="G16" i="21"/>
  <c r="E16" i="21"/>
  <c r="T31" i="21"/>
  <c r="S14" i="21"/>
  <c r="T14" i="21" s="1"/>
  <c r="S67" i="21"/>
  <c r="T67" i="21" s="1"/>
  <c r="H16" i="21"/>
  <c r="I11" i="21"/>
  <c r="T30" i="21"/>
  <c r="S13" i="21"/>
  <c r="T13" i="21" s="1"/>
  <c r="T29" i="21"/>
  <c r="S12" i="21"/>
  <c r="T12" i="21" s="1"/>
  <c r="R33" i="21"/>
  <c r="R11" i="21"/>
  <c r="R16" i="21" s="1"/>
  <c r="T28" i="21"/>
  <c r="S33" i="21"/>
  <c r="S11" i="21"/>
  <c r="CO16" i="20"/>
  <c r="DV16" i="20"/>
  <c r="DK16" i="20"/>
  <c r="CZ16" i="20"/>
  <c r="CD16" i="20"/>
  <c r="BS16" i="20"/>
  <c r="AZ31" i="20"/>
  <c r="AZ47" i="20"/>
  <c r="AP47" i="20"/>
  <c r="R16" i="20"/>
  <c r="AN50" i="20"/>
  <c r="AY45" i="20"/>
  <c r="DN64" i="20"/>
  <c r="DD64" i="20"/>
  <c r="AC33" i="20"/>
  <c r="AE33" i="20" s="1"/>
  <c r="AN28" i="20"/>
  <c r="AC11" i="20"/>
  <c r="AP62" i="20"/>
  <c r="AZ62" i="20"/>
  <c r="T33" i="20"/>
  <c r="AO63" i="20"/>
  <c r="AE63" i="20"/>
  <c r="T12" i="20"/>
  <c r="AD48" i="20"/>
  <c r="T48" i="20"/>
  <c r="S14" i="20"/>
  <c r="T14" i="20" s="1"/>
  <c r="AD50" i="20"/>
  <c r="AE50" i="20" s="1"/>
  <c r="AE45" i="20"/>
  <c r="AO45" i="20"/>
  <c r="AD11" i="20"/>
  <c r="T65" i="20"/>
  <c r="AD65" i="20"/>
  <c r="AN31" i="20"/>
  <c r="AC14" i="20"/>
  <c r="AE31" i="20"/>
  <c r="AN30" i="20"/>
  <c r="AC13" i="20"/>
  <c r="AE13" i="20" s="1"/>
  <c r="S67" i="20"/>
  <c r="T67" i="20" s="1"/>
  <c r="AO29" i="20"/>
  <c r="AD12" i="20"/>
  <c r="AE12" i="20" s="1"/>
  <c r="AE29" i="20"/>
  <c r="T11" i="20"/>
  <c r="AY62" i="20"/>
  <c r="AN67" i="20"/>
  <c r="AN29" i="20"/>
  <c r="AC12" i="20"/>
  <c r="AZ30" i="20"/>
  <c r="AO13" i="20"/>
  <c r="AO46" i="20"/>
  <c r="AE46" i="20"/>
  <c r="AP28" i="20"/>
  <c r="AO33" i="20"/>
  <c r="AZ28" i="20"/>
  <c r="H16" i="20"/>
  <c r="I16" i="20" s="1"/>
  <c r="BH16" i="19"/>
  <c r="AW16" i="19"/>
  <c r="AN45" i="19"/>
  <c r="T50" i="19"/>
  <c r="S67" i="19"/>
  <c r="T67" i="19" s="1"/>
  <c r="R16" i="19"/>
  <c r="R11" i="19"/>
  <c r="AL16" i="19"/>
  <c r="AC67" i="19"/>
  <c r="AN62" i="19"/>
  <c r="AE62" i="19"/>
  <c r="AN31" i="19"/>
  <c r="AC14" i="19"/>
  <c r="T14" i="19"/>
  <c r="T65" i="19"/>
  <c r="AD65" i="19"/>
  <c r="AP63" i="19"/>
  <c r="AZ63" i="19"/>
  <c r="BK47" i="19"/>
  <c r="BA47" i="19"/>
  <c r="AO64" i="19"/>
  <c r="AE64" i="19"/>
  <c r="AO30" i="19"/>
  <c r="AD13" i="19"/>
  <c r="AE30" i="19"/>
  <c r="AO31" i="19"/>
  <c r="AE31" i="19"/>
  <c r="AP62" i="19"/>
  <c r="AZ62" i="19"/>
  <c r="AN28" i="19"/>
  <c r="AC33" i="19"/>
  <c r="AC11" i="19"/>
  <c r="AE45" i="19"/>
  <c r="AD50" i="19"/>
  <c r="AE50" i="19" s="1"/>
  <c r="AO45" i="19"/>
  <c r="AY48" i="19"/>
  <c r="AP48" i="19"/>
  <c r="AN30" i="19"/>
  <c r="AC13" i="19"/>
  <c r="I16" i="19"/>
  <c r="AN50" i="19"/>
  <c r="AY45" i="19"/>
  <c r="AE29" i="19"/>
  <c r="AO29" i="19"/>
  <c r="AD12" i="19"/>
  <c r="S11" i="19"/>
  <c r="S33" i="19"/>
  <c r="T33" i="19" s="1"/>
  <c r="AD28" i="19"/>
  <c r="T28" i="19"/>
  <c r="AC12" i="19"/>
  <c r="AN29" i="19"/>
  <c r="AW16" i="18"/>
  <c r="AL16" i="18"/>
  <c r="AA16" i="18"/>
  <c r="AC13" i="18"/>
  <c r="P16" i="18"/>
  <c r="T50" i="18"/>
  <c r="T13" i="18"/>
  <c r="I12" i="18"/>
  <c r="AE13" i="18"/>
  <c r="I67" i="18"/>
  <c r="G16" i="18"/>
  <c r="I16" i="18"/>
  <c r="I13" i="18"/>
  <c r="I33" i="18"/>
  <c r="T65" i="18"/>
  <c r="AD65" i="18"/>
  <c r="AD67" i="18" s="1"/>
  <c r="AZ63" i="18"/>
  <c r="AP63" i="18"/>
  <c r="R33" i="18"/>
  <c r="T33" i="18" s="1"/>
  <c r="R11" i="18"/>
  <c r="T11" i="18" s="1"/>
  <c r="AC28" i="18"/>
  <c r="AE28" i="18" s="1"/>
  <c r="DN64" i="18"/>
  <c r="AD12" i="18"/>
  <c r="AO29" i="18"/>
  <c r="S67" i="18"/>
  <c r="AC62" i="18"/>
  <c r="AE62" i="18" s="1"/>
  <c r="R67" i="18"/>
  <c r="AZ45" i="18"/>
  <c r="AP45" i="18"/>
  <c r="BJ64" i="18"/>
  <c r="BA64" i="18"/>
  <c r="AN46" i="18"/>
  <c r="AE46" i="18"/>
  <c r="AN13" i="18"/>
  <c r="AY30" i="18"/>
  <c r="AC29" i="18"/>
  <c r="R12" i="18"/>
  <c r="T12" i="18" s="1"/>
  <c r="R14" i="18"/>
  <c r="AC31" i="18"/>
  <c r="AY45" i="18"/>
  <c r="AC50" i="18"/>
  <c r="AP47" i="18"/>
  <c r="AZ47" i="18"/>
  <c r="AO13" i="18"/>
  <c r="AD33" i="18"/>
  <c r="AD11" i="18"/>
  <c r="AO28" i="18"/>
  <c r="AO62" i="18"/>
  <c r="BV30" i="18"/>
  <c r="AP30" i="18"/>
  <c r="T48" i="18"/>
  <c r="S14" i="18"/>
  <c r="AD48" i="18"/>
  <c r="T28" i="18"/>
  <c r="DY13" i="15"/>
  <c r="DY67" i="15"/>
  <c r="DZ67" i="15" s="1"/>
  <c r="DY14" i="15"/>
  <c r="DO65" i="15"/>
  <c r="DN67" i="15"/>
  <c r="DO67" i="15" s="1"/>
  <c r="DD14" i="15"/>
  <c r="DV16" i="15"/>
  <c r="DX13" i="15"/>
  <c r="DO14" i="15"/>
  <c r="DD50" i="15"/>
  <c r="DO47" i="15"/>
  <c r="DM13" i="15"/>
  <c r="DM16" i="15" s="1"/>
  <c r="DD12" i="15"/>
  <c r="DO45" i="15"/>
  <c r="DM50" i="15"/>
  <c r="DO50" i="15" s="1"/>
  <c r="DX45" i="15"/>
  <c r="I33" i="17"/>
  <c r="I16" i="17"/>
  <c r="DK16" i="15"/>
  <c r="DB16" i="15"/>
  <c r="DZ31" i="15"/>
  <c r="DX14" i="15"/>
  <c r="DO30" i="15"/>
  <c r="DN13" i="15"/>
  <c r="DO13" i="15" s="1"/>
  <c r="DD33" i="15"/>
  <c r="DZ30" i="15"/>
  <c r="CZ16" i="15"/>
  <c r="DX12" i="15"/>
  <c r="DZ12" i="15" s="1"/>
  <c r="DN33" i="15"/>
  <c r="DO33" i="15" s="1"/>
  <c r="DY28" i="15"/>
  <c r="DX33" i="15"/>
  <c r="DO11" i="15"/>
  <c r="DD11" i="15"/>
  <c r="DC16" i="15"/>
  <c r="CO16" i="15"/>
  <c r="CR16" i="15"/>
  <c r="CS14" i="15"/>
  <c r="CS33" i="15"/>
  <c r="CQ16" i="15"/>
  <c r="CF16" i="15"/>
  <c r="CG16" i="15"/>
  <c r="CH50" i="15"/>
  <c r="CH11" i="15"/>
  <c r="CD16" i="15"/>
  <c r="BW12" i="15"/>
  <c r="BW50" i="15"/>
  <c r="BW33" i="15"/>
  <c r="BS16" i="15"/>
  <c r="BW11" i="15"/>
  <c r="BV16" i="15"/>
  <c r="BW16" i="15" s="1"/>
  <c r="BL14" i="15"/>
  <c r="BJ16" i="15"/>
  <c r="BL13" i="15"/>
  <c r="BL12" i="15"/>
  <c r="BH16" i="15"/>
  <c r="BL50" i="15"/>
  <c r="BK16" i="15"/>
  <c r="AW16" i="15"/>
  <c r="AZ16" i="15"/>
  <c r="BA11" i="15"/>
  <c r="AY16" i="15"/>
  <c r="BA13" i="15"/>
  <c r="AN14" i="15"/>
  <c r="AN33" i="15"/>
  <c r="AO13" i="15"/>
  <c r="AP13" i="15" s="1"/>
  <c r="AO33" i="15"/>
  <c r="AE33" i="15"/>
  <c r="AE11" i="15"/>
  <c r="AP50" i="15"/>
  <c r="AO14" i="15"/>
  <c r="AO67" i="15"/>
  <c r="AP67" i="15" s="1"/>
  <c r="AL16" i="15"/>
  <c r="AD16" i="15"/>
  <c r="AA16" i="15"/>
  <c r="AE14" i="15"/>
  <c r="AE13" i="15"/>
  <c r="AC16" i="15"/>
  <c r="AE16" i="15" s="1"/>
  <c r="AN11" i="15"/>
  <c r="AP28" i="15"/>
  <c r="AO11" i="15"/>
  <c r="AP29" i="15"/>
  <c r="AP12" i="15"/>
  <c r="P33" i="15"/>
  <c r="H50" i="15"/>
  <c r="I45" i="15"/>
  <c r="I28" i="15"/>
  <c r="S28" i="15"/>
  <c r="H11" i="15"/>
  <c r="I11" i="15" s="1"/>
  <c r="T62" i="15"/>
  <c r="T65" i="15"/>
  <c r="G11" i="15"/>
  <c r="T63" i="15"/>
  <c r="R28" i="15"/>
  <c r="R33" i="15" s="1"/>
  <c r="S14" i="15"/>
  <c r="P50" i="15"/>
  <c r="E50" i="15"/>
  <c r="P13" i="15"/>
  <c r="P67" i="15"/>
  <c r="N16" i="15"/>
  <c r="P11" i="15"/>
  <c r="R12" i="15"/>
  <c r="P14" i="15"/>
  <c r="O16" i="15"/>
  <c r="P12" i="15"/>
  <c r="T31" i="15"/>
  <c r="R13" i="15"/>
  <c r="R50" i="15"/>
  <c r="T47" i="15"/>
  <c r="I12" i="15"/>
  <c r="S12" i="15"/>
  <c r="I14" i="15"/>
  <c r="T48" i="15"/>
  <c r="I50" i="15"/>
  <c r="R14" i="15"/>
  <c r="S67" i="15"/>
  <c r="I67" i="15"/>
  <c r="D16" i="15"/>
  <c r="E12" i="15"/>
  <c r="E14" i="15"/>
  <c r="C16" i="15"/>
  <c r="E13" i="15"/>
  <c r="I13" i="15"/>
  <c r="S13" i="15"/>
  <c r="G16" i="15"/>
  <c r="T29" i="15"/>
  <c r="I33" i="15"/>
  <c r="E33" i="15"/>
  <c r="E11" i="15"/>
  <c r="T30" i="15"/>
  <c r="T45" i="15"/>
  <c r="R67" i="15"/>
  <c r="S50" i="15"/>
  <c r="T50" i="15" s="1"/>
  <c r="T46" i="15"/>
  <c r="G39" i="1"/>
  <c r="H39" i="1"/>
  <c r="H67" i="1" s="1"/>
  <c r="G40" i="1"/>
  <c r="G68" i="1" s="1"/>
  <c r="H40" i="1"/>
  <c r="H68" i="1" s="1"/>
  <c r="G41" i="1"/>
  <c r="G69" i="1" s="1"/>
  <c r="H41" i="1"/>
  <c r="H69" i="1" s="1"/>
  <c r="G42" i="1"/>
  <c r="G70" i="1" s="1"/>
  <c r="H42" i="1"/>
  <c r="H70" i="1" s="1"/>
  <c r="D72" i="1"/>
  <c r="C72" i="1"/>
  <c r="E70" i="1"/>
  <c r="E69" i="1"/>
  <c r="E68" i="1"/>
  <c r="E67" i="1"/>
  <c r="D44" i="1"/>
  <c r="C44" i="1"/>
  <c r="E42" i="1"/>
  <c r="E41" i="1"/>
  <c r="E40" i="1"/>
  <c r="E39" i="1"/>
  <c r="H16" i="1"/>
  <c r="G16" i="1"/>
  <c r="D16" i="1"/>
  <c r="C16" i="1"/>
  <c r="I14" i="1"/>
  <c r="E14" i="1"/>
  <c r="I13" i="1"/>
  <c r="E13" i="1"/>
  <c r="I12" i="1"/>
  <c r="E12" i="1"/>
  <c r="I11" i="1"/>
  <c r="E11" i="1"/>
  <c r="I16" i="21" l="1"/>
  <c r="T11" i="21"/>
  <c r="S16" i="21"/>
  <c r="T16" i="21" s="1"/>
  <c r="T33" i="21"/>
  <c r="AN14" i="20"/>
  <c r="AY31" i="20"/>
  <c r="AP45" i="20"/>
  <c r="AZ45" i="20"/>
  <c r="AO11" i="20"/>
  <c r="BK30" i="20"/>
  <c r="AZ13" i="20"/>
  <c r="AY67" i="20"/>
  <c r="BJ62" i="20"/>
  <c r="AN13" i="20"/>
  <c r="AP13" i="20" s="1"/>
  <c r="AY30" i="20"/>
  <c r="AZ33" i="20"/>
  <c r="BK28" i="20"/>
  <c r="AP46" i="20"/>
  <c r="AZ46" i="20"/>
  <c r="S16" i="20"/>
  <c r="T16" i="20" s="1"/>
  <c r="AZ29" i="20"/>
  <c r="AO12" i="20"/>
  <c r="AP29" i="20"/>
  <c r="AE48" i="20"/>
  <c r="AO48" i="20"/>
  <c r="AD14" i="20"/>
  <c r="AE14" i="20" s="1"/>
  <c r="AC16" i="20"/>
  <c r="DY64" i="20"/>
  <c r="DZ64" i="20" s="1"/>
  <c r="DO64" i="20"/>
  <c r="BK31" i="20"/>
  <c r="BA31" i="20"/>
  <c r="AP31" i="20"/>
  <c r="AE65" i="20"/>
  <c r="AO65" i="20"/>
  <c r="AD67" i="20"/>
  <c r="AE67" i="20" s="1"/>
  <c r="AP63" i="20"/>
  <c r="AZ63" i="20"/>
  <c r="AP33" i="20"/>
  <c r="AP30" i="20"/>
  <c r="AN12" i="20"/>
  <c r="AY29" i="20"/>
  <c r="AE11" i="20"/>
  <c r="BK62" i="20"/>
  <c r="BA62" i="20"/>
  <c r="AN33" i="20"/>
  <c r="AN11" i="20"/>
  <c r="AY28" i="20"/>
  <c r="AY50" i="20"/>
  <c r="BJ45" i="20"/>
  <c r="BK47" i="20"/>
  <c r="BA47" i="20"/>
  <c r="AE12" i="19"/>
  <c r="AN33" i="19"/>
  <c r="AY28" i="19"/>
  <c r="AN11" i="19"/>
  <c r="AE13" i="19"/>
  <c r="AE65" i="19"/>
  <c r="AO65" i="19"/>
  <c r="AO14" i="19" s="1"/>
  <c r="AY31" i="19"/>
  <c r="AN14" i="19"/>
  <c r="AD33" i="19"/>
  <c r="AE33" i="19" s="1"/>
  <c r="AE28" i="19"/>
  <c r="AO28" i="19"/>
  <c r="AD11" i="19"/>
  <c r="AP29" i="19"/>
  <c r="AZ29" i="19"/>
  <c r="AO12" i="19"/>
  <c r="BJ48" i="19"/>
  <c r="BA48" i="19"/>
  <c r="AD67" i="19"/>
  <c r="AE67" i="19" s="1"/>
  <c r="BK62" i="19"/>
  <c r="AD14" i="19"/>
  <c r="AE14" i="19" s="1"/>
  <c r="AZ30" i="19"/>
  <c r="AO13" i="19"/>
  <c r="AP30" i="19"/>
  <c r="BV47" i="19"/>
  <c r="BL47" i="19"/>
  <c r="AY29" i="19"/>
  <c r="AN12" i="19"/>
  <c r="AO50" i="19"/>
  <c r="AP50" i="19" s="1"/>
  <c r="AP45" i="19"/>
  <c r="AZ45" i="19"/>
  <c r="AC16" i="19"/>
  <c r="AZ31" i="19"/>
  <c r="AP31" i="19"/>
  <c r="BA63" i="19"/>
  <c r="BK63" i="19"/>
  <c r="AY62" i="19"/>
  <c r="AN67" i="19"/>
  <c r="S16" i="19"/>
  <c r="T16" i="19" s="1"/>
  <c r="T11" i="19"/>
  <c r="AY50" i="19"/>
  <c r="BJ45" i="19"/>
  <c r="AY30" i="19"/>
  <c r="AN13" i="19"/>
  <c r="AZ64" i="19"/>
  <c r="AP64" i="19"/>
  <c r="T14" i="18"/>
  <c r="T67" i="18"/>
  <c r="AP13" i="18"/>
  <c r="AE48" i="18"/>
  <c r="AO48" i="18"/>
  <c r="AD14" i="18"/>
  <c r="AD50" i="18"/>
  <c r="AE50" i="18" s="1"/>
  <c r="BA47" i="18"/>
  <c r="BK47" i="18"/>
  <c r="AZ13" i="18"/>
  <c r="AC12" i="18"/>
  <c r="AE12" i="18" s="1"/>
  <c r="AN29" i="18"/>
  <c r="AY46" i="18"/>
  <c r="AP46" i="18"/>
  <c r="BK45" i="18"/>
  <c r="BA45" i="18"/>
  <c r="AZ62" i="18"/>
  <c r="AC14" i="18"/>
  <c r="AE31" i="18"/>
  <c r="AN31" i="18"/>
  <c r="AY13" i="18"/>
  <c r="BJ30" i="18"/>
  <c r="BA30" i="18"/>
  <c r="S16" i="18"/>
  <c r="AE29" i="18"/>
  <c r="AC11" i="18"/>
  <c r="AC33" i="18"/>
  <c r="AE33" i="18" s="1"/>
  <c r="AN28" i="18"/>
  <c r="AP28" i="18" s="1"/>
  <c r="BK63" i="18"/>
  <c r="BA63" i="18"/>
  <c r="BU64" i="18"/>
  <c r="BL64" i="18"/>
  <c r="R16" i="18"/>
  <c r="AE65" i="18"/>
  <c r="AO65" i="18"/>
  <c r="BJ45" i="18"/>
  <c r="CG30" i="18"/>
  <c r="AO33" i="18"/>
  <c r="AZ28" i="18"/>
  <c r="AO11" i="18"/>
  <c r="AN50" i="18"/>
  <c r="AC67" i="18"/>
  <c r="AE67" i="18" s="1"/>
  <c r="AN62" i="18"/>
  <c r="AP62" i="18" s="1"/>
  <c r="AZ29" i="18"/>
  <c r="AO12" i="18"/>
  <c r="DY64" i="18"/>
  <c r="DZ13" i="15"/>
  <c r="DZ14" i="15"/>
  <c r="DN16" i="15"/>
  <c r="DO16" i="15" s="1"/>
  <c r="DD16" i="15"/>
  <c r="DX50" i="15"/>
  <c r="DZ50" i="15" s="1"/>
  <c r="DX11" i="15"/>
  <c r="DX16" i="15" s="1"/>
  <c r="DZ45" i="15"/>
  <c r="DY33" i="15"/>
  <c r="DZ33" i="15" s="1"/>
  <c r="DY11" i="15"/>
  <c r="DZ28" i="15"/>
  <c r="CS16" i="15"/>
  <c r="CH16" i="15"/>
  <c r="BL16" i="15"/>
  <c r="BA16" i="15"/>
  <c r="AP33" i="15"/>
  <c r="AN16" i="15"/>
  <c r="AP14" i="15"/>
  <c r="AP11" i="15"/>
  <c r="AO16" i="15"/>
  <c r="T14" i="15"/>
  <c r="S33" i="15"/>
  <c r="S11" i="15"/>
  <c r="S16" i="15" s="1"/>
  <c r="H16" i="15"/>
  <c r="I16" i="15" s="1"/>
  <c r="T13" i="15"/>
  <c r="T12" i="15"/>
  <c r="R11" i="15"/>
  <c r="R16" i="15" s="1"/>
  <c r="T28" i="15"/>
  <c r="T67" i="15"/>
  <c r="P16" i="15"/>
  <c r="E16" i="15"/>
  <c r="T33" i="15"/>
  <c r="E72" i="1"/>
  <c r="I41" i="1"/>
  <c r="I70" i="1"/>
  <c r="I69" i="1"/>
  <c r="H72" i="1"/>
  <c r="I68" i="1"/>
  <c r="I39" i="1"/>
  <c r="G67" i="1"/>
  <c r="I42" i="1"/>
  <c r="I40" i="1"/>
  <c r="H44" i="1"/>
  <c r="G44" i="1"/>
  <c r="E44" i="1"/>
  <c r="E16" i="1"/>
  <c r="I16" i="1"/>
  <c r="AP65" i="20" l="1"/>
  <c r="AZ65" i="20"/>
  <c r="BL28" i="20"/>
  <c r="BK33" i="20"/>
  <c r="BV28" i="20"/>
  <c r="AZ50" i="20"/>
  <c r="BA50" i="20" s="1"/>
  <c r="BA45" i="20"/>
  <c r="BK45" i="20"/>
  <c r="AY33" i="20"/>
  <c r="AY11" i="20"/>
  <c r="BJ28" i="20"/>
  <c r="BJ29" i="20"/>
  <c r="AY12" i="20"/>
  <c r="BA63" i="20"/>
  <c r="BK63" i="20"/>
  <c r="BK46" i="20"/>
  <c r="BA46" i="20"/>
  <c r="BA28" i="20"/>
  <c r="BJ67" i="20"/>
  <c r="BU62" i="20"/>
  <c r="BV30" i="20"/>
  <c r="BK13" i="20"/>
  <c r="BL47" i="20"/>
  <c r="BV47" i="20"/>
  <c r="AN16" i="20"/>
  <c r="BV62" i="20"/>
  <c r="BL62" i="20"/>
  <c r="BV31" i="20"/>
  <c r="AP12" i="20"/>
  <c r="BA33" i="20"/>
  <c r="AP11" i="20"/>
  <c r="BJ31" i="20"/>
  <c r="AY14" i="20"/>
  <c r="BJ50" i="20"/>
  <c r="BU45" i="20"/>
  <c r="AD16" i="20"/>
  <c r="AE16" i="20" s="1"/>
  <c r="AP48" i="20"/>
  <c r="AZ48" i="20"/>
  <c r="AO14" i="20"/>
  <c r="AP14" i="20" s="1"/>
  <c r="BK29" i="20"/>
  <c r="AZ12" i="20"/>
  <c r="BA12" i="20" s="1"/>
  <c r="BA29" i="20"/>
  <c r="AZ11" i="20"/>
  <c r="BJ30" i="20"/>
  <c r="AY13" i="20"/>
  <c r="BA13" i="20" s="1"/>
  <c r="BA30" i="20"/>
  <c r="AO50" i="20"/>
  <c r="AP50" i="20" s="1"/>
  <c r="AO67" i="20"/>
  <c r="AP67" i="20" s="1"/>
  <c r="AP13" i="19"/>
  <c r="AP12" i="19"/>
  <c r="BK29" i="19"/>
  <c r="BA29" i="19"/>
  <c r="AZ12" i="19"/>
  <c r="AP65" i="19"/>
  <c r="AZ65" i="19"/>
  <c r="AZ14" i="19" s="1"/>
  <c r="AO67" i="19"/>
  <c r="AP67" i="19" s="1"/>
  <c r="BJ28" i="19"/>
  <c r="AY33" i="19"/>
  <c r="AY11" i="19"/>
  <c r="BJ50" i="19"/>
  <c r="BU45" i="19"/>
  <c r="BA45" i="19"/>
  <c r="AZ50" i="19"/>
  <c r="BA50" i="19" s="1"/>
  <c r="BK45" i="19"/>
  <c r="BJ29" i="19"/>
  <c r="AY12" i="19"/>
  <c r="BU48" i="19"/>
  <c r="BL48" i="19"/>
  <c r="AE11" i="19"/>
  <c r="AD16" i="19"/>
  <c r="AE16" i="19" s="1"/>
  <c r="BK64" i="19"/>
  <c r="BA64" i="19"/>
  <c r="AY67" i="19"/>
  <c r="BJ62" i="19"/>
  <c r="AP14" i="19"/>
  <c r="BK30" i="19"/>
  <c r="AZ13" i="19"/>
  <c r="BA30" i="19"/>
  <c r="BV62" i="19"/>
  <c r="AO11" i="19"/>
  <c r="AO33" i="19"/>
  <c r="AP33" i="19" s="1"/>
  <c r="AP28" i="19"/>
  <c r="AZ28" i="19"/>
  <c r="BJ31" i="19"/>
  <c r="AY14" i="19"/>
  <c r="AN16" i="19"/>
  <c r="BV63" i="19"/>
  <c r="BL63" i="19"/>
  <c r="BK31" i="19"/>
  <c r="BA31" i="19"/>
  <c r="CG47" i="19"/>
  <c r="BW47" i="19"/>
  <c r="BJ30" i="19"/>
  <c r="AY13" i="19"/>
  <c r="BA62" i="19"/>
  <c r="AC16" i="18"/>
  <c r="AE14" i="18"/>
  <c r="T16" i="18"/>
  <c r="AZ33" i="18"/>
  <c r="BK28" i="18"/>
  <c r="AZ11" i="18"/>
  <c r="BL63" i="18"/>
  <c r="BV63" i="18"/>
  <c r="BK62" i="18"/>
  <c r="BA46" i="18"/>
  <c r="BJ46" i="18"/>
  <c r="CR30" i="18"/>
  <c r="AP65" i="18"/>
  <c r="AZ65" i="18"/>
  <c r="CF64" i="18"/>
  <c r="BW64" i="18"/>
  <c r="AN11" i="18"/>
  <c r="AN33" i="18"/>
  <c r="AP33" i="18" s="1"/>
  <c r="AY28" i="18"/>
  <c r="AY31" i="18"/>
  <c r="AN14" i="18"/>
  <c r="AP31" i="18"/>
  <c r="BV45" i="18"/>
  <c r="BL45" i="18"/>
  <c r="AY29" i="18"/>
  <c r="BA29" i="18" s="1"/>
  <c r="AN12" i="18"/>
  <c r="AP12" i="18" s="1"/>
  <c r="AP29" i="18"/>
  <c r="BU45" i="18"/>
  <c r="AO67" i="18"/>
  <c r="AD16" i="18"/>
  <c r="AP48" i="18"/>
  <c r="AZ48" i="18"/>
  <c r="AO14" i="18"/>
  <c r="AO50" i="18"/>
  <c r="AP50" i="18" s="1"/>
  <c r="AN67" i="18"/>
  <c r="AY62" i="18"/>
  <c r="BA62" i="18" s="1"/>
  <c r="BL47" i="18"/>
  <c r="BV47" i="18"/>
  <c r="BK13" i="18"/>
  <c r="BK29" i="18"/>
  <c r="AZ12" i="18"/>
  <c r="AY50" i="18"/>
  <c r="BU30" i="18"/>
  <c r="BJ13" i="18"/>
  <c r="BL30" i="18"/>
  <c r="BA13" i="18"/>
  <c r="AE11" i="18"/>
  <c r="DZ11" i="15"/>
  <c r="DY16" i="15"/>
  <c r="DZ16" i="15" s="1"/>
  <c r="AP16" i="15"/>
  <c r="T11" i="15"/>
  <c r="T16" i="15"/>
  <c r="G72" i="1"/>
  <c r="I72" i="1" s="1"/>
  <c r="I67" i="1"/>
  <c r="I44" i="1"/>
  <c r="BJ13" i="20" l="1"/>
  <c r="BL13" i="20" s="1"/>
  <c r="BU30" i="20"/>
  <c r="BV29" i="20"/>
  <c r="BK12" i="20"/>
  <c r="BL12" i="20" s="1"/>
  <c r="BL29" i="20"/>
  <c r="BJ14" i="20"/>
  <c r="BU31" i="20"/>
  <c r="CG30" i="20"/>
  <c r="BV13" i="20"/>
  <c r="BW30" i="20"/>
  <c r="BA11" i="20"/>
  <c r="BU50" i="20"/>
  <c r="CF45" i="20"/>
  <c r="BL31" i="20"/>
  <c r="BW62" i="20"/>
  <c r="CG62" i="20"/>
  <c r="BU67" i="20"/>
  <c r="CF62" i="20"/>
  <c r="BV46" i="20"/>
  <c r="BL46" i="20"/>
  <c r="BJ12" i="20"/>
  <c r="BU29" i="20"/>
  <c r="BL45" i="20"/>
  <c r="BV45" i="20"/>
  <c r="BV33" i="20"/>
  <c r="CG28" i="20"/>
  <c r="BV11" i="20"/>
  <c r="BA65" i="20"/>
  <c r="BK65" i="20"/>
  <c r="AZ67" i="20"/>
  <c r="BA67" i="20" s="1"/>
  <c r="CG31" i="20"/>
  <c r="BW31" i="20"/>
  <c r="AY16" i="20"/>
  <c r="BL33" i="20"/>
  <c r="BW47" i="20"/>
  <c r="CG47" i="20"/>
  <c r="BK48" i="20"/>
  <c r="BA48" i="20"/>
  <c r="AZ14" i="20"/>
  <c r="BA14" i="20" s="1"/>
  <c r="AO16" i="20"/>
  <c r="AP16" i="20" s="1"/>
  <c r="BL30" i="20"/>
  <c r="BL63" i="20"/>
  <c r="BV63" i="20"/>
  <c r="BJ33" i="20"/>
  <c r="BU28" i="20"/>
  <c r="BW28" i="20" s="1"/>
  <c r="BJ11" i="20"/>
  <c r="BK11" i="20"/>
  <c r="BA14" i="19"/>
  <c r="BV30" i="19"/>
  <c r="BK13" i="19"/>
  <c r="BL30" i="19"/>
  <c r="BK50" i="19"/>
  <c r="BL50" i="19" s="1"/>
  <c r="BL45" i="19"/>
  <c r="BV45" i="19"/>
  <c r="BV64" i="19"/>
  <c r="BL64" i="19"/>
  <c r="CF48" i="19"/>
  <c r="BW48" i="19"/>
  <c r="AY16" i="19"/>
  <c r="BV29" i="19"/>
  <c r="BK12" i="19"/>
  <c r="BL29" i="19"/>
  <c r="CR47" i="19"/>
  <c r="CH47" i="19"/>
  <c r="BU31" i="19"/>
  <c r="BJ14" i="19"/>
  <c r="AO16" i="19"/>
  <c r="AP16" i="19" s="1"/>
  <c r="AP11" i="19"/>
  <c r="BJ67" i="19"/>
  <c r="BU62" i="19"/>
  <c r="CG63" i="19"/>
  <c r="BW63" i="19"/>
  <c r="AZ33" i="19"/>
  <c r="BA33" i="19" s="1"/>
  <c r="BK28" i="19"/>
  <c r="BA28" i="19"/>
  <c r="AZ11" i="19"/>
  <c r="BL62" i="19"/>
  <c r="BA13" i="19"/>
  <c r="BU29" i="19"/>
  <c r="BJ12" i="19"/>
  <c r="BU50" i="19"/>
  <c r="CF45" i="19"/>
  <c r="BJ33" i="19"/>
  <c r="BU28" i="19"/>
  <c r="BJ11" i="19"/>
  <c r="BA12" i="19"/>
  <c r="BU30" i="19"/>
  <c r="BJ13" i="19"/>
  <c r="CG62" i="19"/>
  <c r="BV31" i="19"/>
  <c r="BL31" i="19"/>
  <c r="BA65" i="19"/>
  <c r="BK65" i="19"/>
  <c r="BK14" i="19" s="1"/>
  <c r="AZ67" i="19"/>
  <c r="BA67" i="19" s="1"/>
  <c r="AE16" i="18"/>
  <c r="AP67" i="18"/>
  <c r="CF30" i="18"/>
  <c r="BU13" i="18"/>
  <c r="BW30" i="18"/>
  <c r="BW47" i="18"/>
  <c r="CG47" i="18"/>
  <c r="BV13" i="18"/>
  <c r="AN16" i="18"/>
  <c r="BV62" i="18"/>
  <c r="BK12" i="18"/>
  <c r="BV29" i="18"/>
  <c r="AP14" i="18"/>
  <c r="AY14" i="18"/>
  <c r="BJ31" i="18"/>
  <c r="BA31" i="18"/>
  <c r="BU46" i="18"/>
  <c r="BL46" i="18"/>
  <c r="BK33" i="18"/>
  <c r="BV28" i="18"/>
  <c r="BK11" i="18"/>
  <c r="AO16" i="18"/>
  <c r="AY67" i="18"/>
  <c r="BJ62" i="18"/>
  <c r="BA48" i="18"/>
  <c r="AZ14" i="18"/>
  <c r="AZ16" i="18" s="1"/>
  <c r="BK48" i="18"/>
  <c r="AZ50" i="18"/>
  <c r="BA50" i="18" s="1"/>
  <c r="BU50" i="18"/>
  <c r="CF45" i="18"/>
  <c r="CG45" i="18"/>
  <c r="BW45" i="18"/>
  <c r="AY11" i="18"/>
  <c r="BA11" i="18" s="1"/>
  <c r="BJ28" i="18"/>
  <c r="AY33" i="18"/>
  <c r="BA33" i="18" s="1"/>
  <c r="CQ64" i="18"/>
  <c r="CH64" i="18"/>
  <c r="BW63" i="18"/>
  <c r="CG63" i="18"/>
  <c r="AP11" i="18"/>
  <c r="BL13" i="18"/>
  <c r="BJ50" i="18"/>
  <c r="BJ29" i="18"/>
  <c r="AY12" i="18"/>
  <c r="BA12" i="18" s="1"/>
  <c r="BA65" i="18"/>
  <c r="BK65" i="18"/>
  <c r="DC30" i="18"/>
  <c r="AZ67" i="18"/>
  <c r="BA28" i="18"/>
  <c r="BL11" i="20" l="1"/>
  <c r="CG46" i="20"/>
  <c r="BW46" i="20"/>
  <c r="BJ16" i="20"/>
  <c r="CF29" i="20"/>
  <c r="BU12" i="20"/>
  <c r="CF67" i="20"/>
  <c r="CQ62" i="20"/>
  <c r="AZ16" i="20"/>
  <c r="BA16" i="20" s="1"/>
  <c r="CR30" i="20"/>
  <c r="CG13" i="20"/>
  <c r="BU33" i="20"/>
  <c r="BW33" i="20" s="1"/>
  <c r="CF28" i="20"/>
  <c r="CH28" i="20" s="1"/>
  <c r="BU11" i="20"/>
  <c r="BV48" i="20"/>
  <c r="BL48" i="20"/>
  <c r="BK14" i="20"/>
  <c r="BL14" i="20" s="1"/>
  <c r="CR31" i="20"/>
  <c r="BK50" i="20"/>
  <c r="BL50" i="20" s="1"/>
  <c r="CF31" i="20"/>
  <c r="BU14" i="20"/>
  <c r="CG29" i="20"/>
  <c r="BV12" i="20"/>
  <c r="BW12" i="20" s="1"/>
  <c r="BW29" i="20"/>
  <c r="CR47" i="20"/>
  <c r="CH47" i="20"/>
  <c r="CG33" i="20"/>
  <c r="CR28" i="20"/>
  <c r="CG11" i="20"/>
  <c r="BV50" i="20"/>
  <c r="BW50" i="20" s="1"/>
  <c r="BW45" i="20"/>
  <c r="CG45" i="20"/>
  <c r="CF50" i="20"/>
  <c r="CQ45" i="20"/>
  <c r="CF30" i="20"/>
  <c r="BU13" i="20"/>
  <c r="BW13" i="20" s="1"/>
  <c r="BW63" i="20"/>
  <c r="CG63" i="20"/>
  <c r="BL65" i="20"/>
  <c r="BV65" i="20"/>
  <c r="BV67" i="20" s="1"/>
  <c r="BW67" i="20" s="1"/>
  <c r="BK67" i="20"/>
  <c r="BL67" i="20" s="1"/>
  <c r="CH62" i="20"/>
  <c r="CR62" i="20"/>
  <c r="BL12" i="19"/>
  <c r="BL13" i="19"/>
  <c r="BU67" i="19"/>
  <c r="CF62" i="19"/>
  <c r="BL14" i="19"/>
  <c r="BJ16" i="19"/>
  <c r="CF31" i="19"/>
  <c r="BU14" i="19"/>
  <c r="CQ48" i="19"/>
  <c r="CH48" i="19"/>
  <c r="CG30" i="19"/>
  <c r="BV13" i="19"/>
  <c r="BW30" i="19"/>
  <c r="BL65" i="19"/>
  <c r="BV65" i="19"/>
  <c r="BK67" i="19"/>
  <c r="BL67" i="19" s="1"/>
  <c r="CG31" i="19"/>
  <c r="BW31" i="19"/>
  <c r="CF28" i="19"/>
  <c r="BU33" i="19"/>
  <c r="BU11" i="19"/>
  <c r="BA11" i="19"/>
  <c r="AZ16" i="19"/>
  <c r="BA16" i="19" s="1"/>
  <c r="CG29" i="19"/>
  <c r="BW29" i="19"/>
  <c r="BV12" i="19"/>
  <c r="CF30" i="19"/>
  <c r="BU13" i="19"/>
  <c r="CF29" i="19"/>
  <c r="BU12" i="19"/>
  <c r="CR63" i="19"/>
  <c r="CH63" i="19"/>
  <c r="DC47" i="19"/>
  <c r="CS47" i="19"/>
  <c r="CG64" i="19"/>
  <c r="BW64" i="19"/>
  <c r="CR62" i="19"/>
  <c r="CF50" i="19"/>
  <c r="CQ45" i="19"/>
  <c r="BK11" i="19"/>
  <c r="BK33" i="19"/>
  <c r="BL33" i="19" s="1"/>
  <c r="BV28" i="19"/>
  <c r="BL28" i="19"/>
  <c r="BW45" i="19"/>
  <c r="BV50" i="19"/>
  <c r="BW50" i="19" s="1"/>
  <c r="CG45" i="19"/>
  <c r="BW62" i="19"/>
  <c r="BW13" i="18"/>
  <c r="BA67" i="18"/>
  <c r="DN30" i="18"/>
  <c r="BU29" i="18"/>
  <c r="BJ12" i="18"/>
  <c r="BL12" i="18" s="1"/>
  <c r="DB64" i="18"/>
  <c r="CS64" i="18"/>
  <c r="BL29" i="18"/>
  <c r="BL65" i="18"/>
  <c r="BV65" i="18"/>
  <c r="CH63" i="18"/>
  <c r="CR63" i="18"/>
  <c r="BU62" i="18"/>
  <c r="BW62" i="18" s="1"/>
  <c r="BJ67" i="18"/>
  <c r="BV33" i="18"/>
  <c r="CG28" i="18"/>
  <c r="BV11" i="18"/>
  <c r="BW46" i="18"/>
  <c r="CF46" i="18"/>
  <c r="CF50" i="18" s="1"/>
  <c r="BL62" i="18"/>
  <c r="BJ11" i="18"/>
  <c r="BJ33" i="18"/>
  <c r="BL33" i="18" s="1"/>
  <c r="BU28" i="18"/>
  <c r="CR45" i="18"/>
  <c r="CH45" i="18"/>
  <c r="BL48" i="18"/>
  <c r="BV48" i="18"/>
  <c r="BK14" i="18"/>
  <c r="BK50" i="18"/>
  <c r="BL50" i="18" s="1"/>
  <c r="BL28" i="18"/>
  <c r="BV12" i="18"/>
  <c r="CG29" i="18"/>
  <c r="BK67" i="18"/>
  <c r="CH47" i="18"/>
  <c r="CR47" i="18"/>
  <c r="CG13" i="18"/>
  <c r="AY16" i="18"/>
  <c r="BA16" i="18" s="1"/>
  <c r="CQ45" i="18"/>
  <c r="BA14" i="18"/>
  <c r="AP16" i="18"/>
  <c r="BJ14" i="18"/>
  <c r="BU31" i="18"/>
  <c r="BL31" i="18"/>
  <c r="CG62" i="18"/>
  <c r="CF13" i="18"/>
  <c r="CQ30" i="18"/>
  <c r="CH30" i="18"/>
  <c r="BU16" i="20" l="1"/>
  <c r="CF13" i="20"/>
  <c r="CH13" i="20" s="1"/>
  <c r="CQ30" i="20"/>
  <c r="CF14" i="20"/>
  <c r="CQ31" i="20"/>
  <c r="CS31" i="20" s="1"/>
  <c r="CH31" i="20"/>
  <c r="CR63" i="20"/>
  <c r="CH63" i="20"/>
  <c r="CQ50" i="20"/>
  <c r="DB45" i="20"/>
  <c r="BW48" i="20"/>
  <c r="CG48" i="20"/>
  <c r="BV14" i="20"/>
  <c r="BW14" i="20" s="1"/>
  <c r="CH30" i="20"/>
  <c r="CQ67" i="20"/>
  <c r="DB62" i="20"/>
  <c r="CR46" i="20"/>
  <c r="CH46" i="20"/>
  <c r="CR29" i="20"/>
  <c r="CR33" i="20" s="1"/>
  <c r="CG12" i="20"/>
  <c r="CH29" i="20"/>
  <c r="DC31" i="20"/>
  <c r="CS62" i="20"/>
  <c r="DC62" i="20"/>
  <c r="BW65" i="20"/>
  <c r="CG65" i="20"/>
  <c r="CH45" i="20"/>
  <c r="CR45" i="20"/>
  <c r="CR11" i="20" s="1"/>
  <c r="CG50" i="20"/>
  <c r="CH50" i="20" s="1"/>
  <c r="DC28" i="20"/>
  <c r="DC47" i="20"/>
  <c r="CS47" i="20"/>
  <c r="BW11" i="20"/>
  <c r="CF33" i="20"/>
  <c r="CH33" i="20" s="1"/>
  <c r="CF11" i="20"/>
  <c r="CQ28" i="20"/>
  <c r="DC30" i="20"/>
  <c r="CR13" i="20"/>
  <c r="CS30" i="20"/>
  <c r="BK16" i="20"/>
  <c r="BL16" i="20" s="1"/>
  <c r="CF12" i="20"/>
  <c r="CQ29" i="20"/>
  <c r="BW13" i="19"/>
  <c r="DC62" i="19"/>
  <c r="CH64" i="19"/>
  <c r="CR64" i="19"/>
  <c r="DC63" i="19"/>
  <c r="CS63" i="19"/>
  <c r="CQ30" i="19"/>
  <c r="CF13" i="19"/>
  <c r="CF33" i="19"/>
  <c r="CQ28" i="19"/>
  <c r="CF11" i="19"/>
  <c r="CF67" i="19"/>
  <c r="CQ62" i="19"/>
  <c r="BK16" i="19"/>
  <c r="BL16" i="19" s="1"/>
  <c r="BL11" i="19"/>
  <c r="CG67" i="19"/>
  <c r="CH67" i="19" s="1"/>
  <c r="BW12" i="19"/>
  <c r="BW65" i="19"/>
  <c r="CG65" i="19"/>
  <c r="BV67" i="19"/>
  <c r="BW67" i="19" s="1"/>
  <c r="CR30" i="19"/>
  <c r="CG13" i="19"/>
  <c r="CH30" i="19"/>
  <c r="CQ31" i="19"/>
  <c r="CF14" i="19"/>
  <c r="CQ50" i="19"/>
  <c r="DB45" i="19"/>
  <c r="CH62" i="19"/>
  <c r="DN47" i="19"/>
  <c r="DD47" i="19"/>
  <c r="CQ29" i="19"/>
  <c r="CF12" i="19"/>
  <c r="BU16" i="19"/>
  <c r="CH31" i="19"/>
  <c r="CG14" i="19"/>
  <c r="CR31" i="19"/>
  <c r="CG50" i="19"/>
  <c r="CH50" i="19" s="1"/>
  <c r="CH45" i="19"/>
  <c r="CR45" i="19"/>
  <c r="BV33" i="19"/>
  <c r="BW33" i="19" s="1"/>
  <c r="BW28" i="19"/>
  <c r="CG28" i="19"/>
  <c r="BV11" i="19"/>
  <c r="CR29" i="19"/>
  <c r="CG12" i="19"/>
  <c r="CH29" i="19"/>
  <c r="BV14" i="19"/>
  <c r="BW14" i="19" s="1"/>
  <c r="DB48" i="19"/>
  <c r="CS48" i="19"/>
  <c r="BL14" i="18"/>
  <c r="BJ16" i="18"/>
  <c r="CS47" i="18"/>
  <c r="DC47" i="18"/>
  <c r="CR13" i="18"/>
  <c r="DC45" i="18"/>
  <c r="CS45" i="18"/>
  <c r="BW65" i="18"/>
  <c r="CG65" i="18"/>
  <c r="BL11" i="18"/>
  <c r="CF29" i="18"/>
  <c r="CH29" i="18" s="1"/>
  <c r="BU12" i="18"/>
  <c r="BW12" i="18" s="1"/>
  <c r="BW29" i="18"/>
  <c r="BW48" i="18"/>
  <c r="CG48" i="18"/>
  <c r="BV14" i="18"/>
  <c r="BV16" i="18" s="1"/>
  <c r="BV50" i="18"/>
  <c r="BW50" i="18" s="1"/>
  <c r="CG33" i="18"/>
  <c r="CR28" i="18"/>
  <c r="CG11" i="18"/>
  <c r="BU67" i="18"/>
  <c r="CF62" i="18"/>
  <c r="CH62" i="18" s="1"/>
  <c r="BV67" i="18"/>
  <c r="BU14" i="18"/>
  <c r="CF31" i="18"/>
  <c r="BW31" i="18"/>
  <c r="BL67" i="18"/>
  <c r="BU11" i="18"/>
  <c r="BU33" i="18"/>
  <c r="BW33" i="18" s="1"/>
  <c r="CF28" i="18"/>
  <c r="CQ46" i="18"/>
  <c r="CH46" i="18"/>
  <c r="BW28" i="18"/>
  <c r="CS63" i="18"/>
  <c r="DC63" i="18"/>
  <c r="DM64" i="18"/>
  <c r="DD64" i="18"/>
  <c r="CQ13" i="18"/>
  <c r="DB30" i="18"/>
  <c r="CS30" i="18"/>
  <c r="CG67" i="18"/>
  <c r="CR62" i="18"/>
  <c r="CQ50" i="18"/>
  <c r="DB45" i="18"/>
  <c r="CH13" i="18"/>
  <c r="CR29" i="18"/>
  <c r="CG12" i="18"/>
  <c r="BK16" i="18"/>
  <c r="DY30" i="18"/>
  <c r="CF16" i="20" l="1"/>
  <c r="DD47" i="20"/>
  <c r="DN47" i="20"/>
  <c r="CH65" i="20"/>
  <c r="CR65" i="20"/>
  <c r="CR67" i="20" s="1"/>
  <c r="CS67" i="20" s="1"/>
  <c r="CG67" i="20"/>
  <c r="CH67" i="20" s="1"/>
  <c r="DB29" i="20"/>
  <c r="CQ12" i="20"/>
  <c r="DN28" i="20"/>
  <c r="BV16" i="20"/>
  <c r="BW16" i="20" s="1"/>
  <c r="CH11" i="20"/>
  <c r="DM62" i="20"/>
  <c r="DB67" i="20"/>
  <c r="CH48" i="20"/>
  <c r="CR48" i="20"/>
  <c r="CR50" i="20" s="1"/>
  <c r="CS50" i="20" s="1"/>
  <c r="CG14" i="20"/>
  <c r="DN30" i="20"/>
  <c r="DC13" i="20"/>
  <c r="CS45" i="20"/>
  <c r="DC45" i="20"/>
  <c r="DN62" i="20"/>
  <c r="DD62" i="20"/>
  <c r="DC63" i="20"/>
  <c r="CS63" i="20"/>
  <c r="CQ33" i="20"/>
  <c r="CS33" i="20" s="1"/>
  <c r="CQ11" i="20"/>
  <c r="CS11" i="20" s="1"/>
  <c r="DB28" i="20"/>
  <c r="DD28" i="20" s="1"/>
  <c r="CS28" i="20"/>
  <c r="CH12" i="20"/>
  <c r="DB50" i="20"/>
  <c r="DM45" i="20"/>
  <c r="DB30" i="20"/>
  <c r="CQ13" i="20"/>
  <c r="CS13" i="20" s="1"/>
  <c r="DN31" i="20"/>
  <c r="DC29" i="20"/>
  <c r="CR12" i="20"/>
  <c r="CS29" i="20"/>
  <c r="DC46" i="20"/>
  <c r="CS46" i="20"/>
  <c r="DB31" i="20"/>
  <c r="CQ14" i="20"/>
  <c r="CH12" i="19"/>
  <c r="CQ67" i="19"/>
  <c r="DB62" i="19"/>
  <c r="DN63" i="19"/>
  <c r="DD63" i="19"/>
  <c r="DC29" i="19"/>
  <c r="CS29" i="19"/>
  <c r="CR12" i="19"/>
  <c r="DB31" i="19"/>
  <c r="CQ14" i="19"/>
  <c r="BV16" i="19"/>
  <c r="BW16" i="19" s="1"/>
  <c r="BW11" i="19"/>
  <c r="CS45" i="19"/>
  <c r="CR50" i="19"/>
  <c r="CS50" i="19" s="1"/>
  <c r="DC45" i="19"/>
  <c r="CH14" i="19"/>
  <c r="DB29" i="19"/>
  <c r="CQ12" i="19"/>
  <c r="DB50" i="19"/>
  <c r="DM45" i="19"/>
  <c r="CH65" i="19"/>
  <c r="CR65" i="19"/>
  <c r="CF16" i="19"/>
  <c r="DB30" i="19"/>
  <c r="CQ13" i="19"/>
  <c r="CG11" i="19"/>
  <c r="CG33" i="19"/>
  <c r="CH33" i="19" s="1"/>
  <c r="CH28" i="19"/>
  <c r="CR28" i="19"/>
  <c r="CH13" i="19"/>
  <c r="DB28" i="19"/>
  <c r="CQ33" i="19"/>
  <c r="CQ11" i="19"/>
  <c r="DN62" i="19"/>
  <c r="DY47" i="19"/>
  <c r="DZ47" i="19" s="1"/>
  <c r="DO47" i="19"/>
  <c r="DC30" i="19"/>
  <c r="CR13" i="19"/>
  <c r="CS30" i="19"/>
  <c r="DM48" i="19"/>
  <c r="DD48" i="19"/>
  <c r="CS31" i="19"/>
  <c r="DC31" i="19"/>
  <c r="CS64" i="19"/>
  <c r="DC64" i="19"/>
  <c r="CS62" i="19"/>
  <c r="BU16" i="18"/>
  <c r="BW16" i="18" s="1"/>
  <c r="CS13" i="18"/>
  <c r="BL16" i="18"/>
  <c r="DM45" i="18"/>
  <c r="CQ31" i="18"/>
  <c r="CF14" i="18"/>
  <c r="CH31" i="18"/>
  <c r="DX64" i="18"/>
  <c r="DZ64" i="18" s="1"/>
  <c r="DO64" i="18"/>
  <c r="CH65" i="18"/>
  <c r="CR65" i="18"/>
  <c r="CR12" i="18"/>
  <c r="DC29" i="18"/>
  <c r="DM30" i="18"/>
  <c r="DB13" i="18"/>
  <c r="DD30" i="18"/>
  <c r="DD63" i="18"/>
  <c r="DN63" i="18"/>
  <c r="DB46" i="18"/>
  <c r="DB50" i="18" s="1"/>
  <c r="CS46" i="18"/>
  <c r="BW67" i="18"/>
  <c r="CR11" i="18"/>
  <c r="CR33" i="18"/>
  <c r="DC28" i="18"/>
  <c r="BW14" i="18"/>
  <c r="DD45" i="18"/>
  <c r="DN45" i="18"/>
  <c r="DD47" i="18"/>
  <c r="DN47" i="18"/>
  <c r="DC13" i="18"/>
  <c r="CR67" i="18"/>
  <c r="DC62" i="18"/>
  <c r="CF33" i="18"/>
  <c r="CH33" i="18" s="1"/>
  <c r="CF11" i="18"/>
  <c r="CQ28" i="18"/>
  <c r="CQ62" i="18"/>
  <c r="CS62" i="18" s="1"/>
  <c r="CF67" i="18"/>
  <c r="CH67" i="18" s="1"/>
  <c r="CH28" i="18"/>
  <c r="CH48" i="18"/>
  <c r="CR48" i="18"/>
  <c r="CG14" i="18"/>
  <c r="CG50" i="18"/>
  <c r="CH50" i="18" s="1"/>
  <c r="CQ29" i="18"/>
  <c r="CS29" i="18" s="1"/>
  <c r="CF12" i="18"/>
  <c r="CH12" i="18" s="1"/>
  <c r="BW11" i="18"/>
  <c r="CS12" i="20" l="1"/>
  <c r="DB13" i="20"/>
  <c r="DD13" i="20" s="1"/>
  <c r="DM30" i="20"/>
  <c r="DO30" i="20" s="1"/>
  <c r="DB14" i="20"/>
  <c r="DM31" i="20"/>
  <c r="DO31" i="20" s="1"/>
  <c r="DY31" i="20"/>
  <c r="DX45" i="20"/>
  <c r="DX50" i="20" s="1"/>
  <c r="DM50" i="20"/>
  <c r="DY62" i="20"/>
  <c r="DO62" i="20"/>
  <c r="DY30" i="20"/>
  <c r="DN13" i="20"/>
  <c r="DY28" i="20"/>
  <c r="CS65" i="20"/>
  <c r="DC65" i="20"/>
  <c r="DN29" i="20"/>
  <c r="DC12" i="20"/>
  <c r="DD29" i="20"/>
  <c r="DB33" i="20"/>
  <c r="DM28" i="20"/>
  <c r="DB11" i="20"/>
  <c r="DN63" i="20"/>
  <c r="DD63" i="20"/>
  <c r="DD45" i="20"/>
  <c r="DN45" i="20"/>
  <c r="CH14" i="20"/>
  <c r="CG16" i="20"/>
  <c r="CH16" i="20" s="1"/>
  <c r="DM67" i="20"/>
  <c r="DX62" i="20"/>
  <c r="DX67" i="20" s="1"/>
  <c r="DC11" i="20"/>
  <c r="DN46" i="20"/>
  <c r="DD46" i="20"/>
  <c r="DD31" i="20"/>
  <c r="CQ16" i="20"/>
  <c r="DD30" i="20"/>
  <c r="DC48" i="20"/>
  <c r="CS48" i="20"/>
  <c r="CR14" i="20"/>
  <c r="CS14" i="20" s="1"/>
  <c r="DC33" i="20"/>
  <c r="DD33" i="20" s="1"/>
  <c r="DB12" i="20"/>
  <c r="DM29" i="20"/>
  <c r="DO47" i="20"/>
  <c r="DY47" i="20"/>
  <c r="DZ47" i="20" s="1"/>
  <c r="DN30" i="19"/>
  <c r="DC13" i="19"/>
  <c r="DD30" i="19"/>
  <c r="DB33" i="19"/>
  <c r="DM28" i="19"/>
  <c r="DB11" i="19"/>
  <c r="DC50" i="19"/>
  <c r="DD50" i="19" s="1"/>
  <c r="DD45" i="19"/>
  <c r="DN45" i="19"/>
  <c r="DM62" i="19"/>
  <c r="DB67" i="19"/>
  <c r="DN31" i="19"/>
  <c r="DD31" i="19"/>
  <c r="DX48" i="19"/>
  <c r="DZ48" i="19" s="1"/>
  <c r="DO48" i="19"/>
  <c r="DY62" i="19"/>
  <c r="DO62" i="19"/>
  <c r="CG16" i="19"/>
  <c r="CH16" i="19" s="1"/>
  <c r="CH11" i="19"/>
  <c r="CS65" i="19"/>
  <c r="DC65" i="19"/>
  <c r="DC14" i="19" s="1"/>
  <c r="CR67" i="19"/>
  <c r="CS67" i="19" s="1"/>
  <c r="DN29" i="19"/>
  <c r="DC12" i="19"/>
  <c r="DD29" i="19"/>
  <c r="CQ16" i="19"/>
  <c r="CR33" i="19"/>
  <c r="CS33" i="19" s="1"/>
  <c r="DC28" i="19"/>
  <c r="CS28" i="19"/>
  <c r="CR11" i="19"/>
  <c r="DM29" i="19"/>
  <c r="DB12" i="19"/>
  <c r="DM31" i="19"/>
  <c r="DB14" i="19"/>
  <c r="DN64" i="19"/>
  <c r="DD64" i="19"/>
  <c r="CR14" i="19"/>
  <c r="CS14" i="19" s="1"/>
  <c r="CS13" i="19"/>
  <c r="DD62" i="19"/>
  <c r="DM30" i="19"/>
  <c r="DB13" i="19"/>
  <c r="DX45" i="19"/>
  <c r="DX50" i="19" s="1"/>
  <c r="DM50" i="19"/>
  <c r="CS12" i="19"/>
  <c r="DO63" i="19"/>
  <c r="DY63" i="19"/>
  <c r="DZ63" i="19" s="1"/>
  <c r="CH14" i="18"/>
  <c r="DD13" i="18"/>
  <c r="CF16" i="18"/>
  <c r="CQ11" i="18"/>
  <c r="CS11" i="18" s="1"/>
  <c r="CQ33" i="18"/>
  <c r="CS33" i="18" s="1"/>
  <c r="DB28" i="18"/>
  <c r="DD28" i="18" s="1"/>
  <c r="CS28" i="18"/>
  <c r="DX30" i="18"/>
  <c r="DM13" i="18"/>
  <c r="DO30" i="18"/>
  <c r="DC33" i="18"/>
  <c r="DN28" i="18"/>
  <c r="DC11" i="18"/>
  <c r="DN29" i="18"/>
  <c r="DC12" i="18"/>
  <c r="CG16" i="18"/>
  <c r="DX45" i="18"/>
  <c r="DB29" i="18"/>
  <c r="CQ12" i="18"/>
  <c r="CS12" i="18" s="1"/>
  <c r="DY63" i="18"/>
  <c r="DZ63" i="18" s="1"/>
  <c r="DO63" i="18"/>
  <c r="CS65" i="18"/>
  <c r="DC65" i="18"/>
  <c r="DY45" i="18"/>
  <c r="DO45" i="18"/>
  <c r="CS48" i="18"/>
  <c r="DC48" i="18"/>
  <c r="CR14" i="18"/>
  <c r="CR50" i="18"/>
  <c r="CS50" i="18" s="1"/>
  <c r="CQ67" i="18"/>
  <c r="CS67" i="18" s="1"/>
  <c r="DB62" i="18"/>
  <c r="DD62" i="18"/>
  <c r="DN62" i="18"/>
  <c r="DO47" i="18"/>
  <c r="DY47" i="18"/>
  <c r="DN13" i="18"/>
  <c r="DM46" i="18"/>
  <c r="DM50" i="18" s="1"/>
  <c r="DD46" i="18"/>
  <c r="CH11" i="18"/>
  <c r="CQ14" i="18"/>
  <c r="CS31" i="18"/>
  <c r="DB31" i="18"/>
  <c r="DY46" i="20" l="1"/>
  <c r="DZ46" i="20" s="1"/>
  <c r="DO46" i="20"/>
  <c r="DY29" i="20"/>
  <c r="DY33" i="20" s="1"/>
  <c r="DN12" i="20"/>
  <c r="DO29" i="20"/>
  <c r="DD11" i="20"/>
  <c r="DD65" i="20"/>
  <c r="DN65" i="20"/>
  <c r="DC67" i="20"/>
  <c r="DD67" i="20" s="1"/>
  <c r="DY13" i="20"/>
  <c r="DX29" i="20"/>
  <c r="DX12" i="20" s="1"/>
  <c r="DM12" i="20"/>
  <c r="DO45" i="20"/>
  <c r="DY45" i="20"/>
  <c r="DY63" i="20"/>
  <c r="DZ63" i="20" s="1"/>
  <c r="DO63" i="20"/>
  <c r="DN33" i="20"/>
  <c r="CR16" i="20"/>
  <c r="CS16" i="20" s="1"/>
  <c r="DX30" i="20"/>
  <c r="DX13" i="20" s="1"/>
  <c r="DM13" i="20"/>
  <c r="DO13" i="20" s="1"/>
  <c r="DM33" i="20"/>
  <c r="DX28" i="20"/>
  <c r="DM11" i="20"/>
  <c r="DO28" i="20"/>
  <c r="DZ62" i="20"/>
  <c r="DN48" i="20"/>
  <c r="DD48" i="20"/>
  <c r="DC14" i="20"/>
  <c r="DD14" i="20" s="1"/>
  <c r="DC50" i="20"/>
  <c r="DD50" i="20" s="1"/>
  <c r="DB16" i="20"/>
  <c r="DD12" i="20"/>
  <c r="DN11" i="20"/>
  <c r="DX31" i="20"/>
  <c r="DX14" i="20" s="1"/>
  <c r="DM14" i="20"/>
  <c r="DD14" i="19"/>
  <c r="DD13" i="19"/>
  <c r="DD12" i="19"/>
  <c r="DC11" i="19"/>
  <c r="DC33" i="19"/>
  <c r="DD33" i="19" s="1"/>
  <c r="DN28" i="19"/>
  <c r="DD28" i="19"/>
  <c r="DM67" i="19"/>
  <c r="DX62" i="19"/>
  <c r="DX67" i="19" s="1"/>
  <c r="DB16" i="19"/>
  <c r="DY64" i="19"/>
  <c r="DZ64" i="19" s="1"/>
  <c r="DO64" i="19"/>
  <c r="DX29" i="19"/>
  <c r="DX12" i="19" s="1"/>
  <c r="DM12" i="19"/>
  <c r="DY29" i="19"/>
  <c r="DN12" i="19"/>
  <c r="DO29" i="19"/>
  <c r="DY45" i="19"/>
  <c r="DN50" i="19"/>
  <c r="DO50" i="19" s="1"/>
  <c r="DO45" i="19"/>
  <c r="DX28" i="19"/>
  <c r="DM33" i="19"/>
  <c r="DM11" i="19"/>
  <c r="DY30" i="19"/>
  <c r="DN13" i="19"/>
  <c r="DO30" i="19"/>
  <c r="CR16" i="19"/>
  <c r="CS16" i="19" s="1"/>
  <c r="CS11" i="19"/>
  <c r="DY31" i="19"/>
  <c r="DO31" i="19"/>
  <c r="DX31" i="19"/>
  <c r="DX14" i="19" s="1"/>
  <c r="DM14" i="19"/>
  <c r="DD65" i="19"/>
  <c r="DN65" i="19"/>
  <c r="DC67" i="19"/>
  <c r="DD67" i="19" s="1"/>
  <c r="DX30" i="19"/>
  <c r="DX13" i="19" s="1"/>
  <c r="DM13" i="19"/>
  <c r="DO13" i="18"/>
  <c r="CH16" i="18"/>
  <c r="CQ16" i="18"/>
  <c r="DM31" i="18"/>
  <c r="DB14" i="18"/>
  <c r="DD31" i="18"/>
  <c r="DY62" i="18"/>
  <c r="DD65" i="18"/>
  <c r="DN65" i="18"/>
  <c r="DN67" i="18" s="1"/>
  <c r="DY29" i="18"/>
  <c r="DN12" i="18"/>
  <c r="DX13" i="18"/>
  <c r="DZ30" i="18"/>
  <c r="DX46" i="18"/>
  <c r="DZ46" i="18" s="1"/>
  <c r="DO46" i="18"/>
  <c r="DZ47" i="18"/>
  <c r="DY13" i="18"/>
  <c r="DC67" i="18"/>
  <c r="CS14" i="18"/>
  <c r="DM29" i="18"/>
  <c r="DB12" i="18"/>
  <c r="DD12" i="18" s="1"/>
  <c r="DB11" i="18"/>
  <c r="DM28" i="18"/>
  <c r="DB33" i="18"/>
  <c r="DD33" i="18" s="1"/>
  <c r="CR16" i="18"/>
  <c r="DM62" i="18"/>
  <c r="DB67" i="18"/>
  <c r="DD48" i="18"/>
  <c r="DC14" i="18"/>
  <c r="DN48" i="18"/>
  <c r="DC50" i="18"/>
  <c r="DD50" i="18" s="1"/>
  <c r="DZ45" i="18"/>
  <c r="DD29" i="18"/>
  <c r="DN33" i="18"/>
  <c r="DO28" i="18"/>
  <c r="DY28" i="18"/>
  <c r="DN11" i="18"/>
  <c r="DC16" i="20" l="1"/>
  <c r="DD16" i="20" s="1"/>
  <c r="DO48" i="20"/>
  <c r="DY48" i="20"/>
  <c r="DY50" i="20" s="1"/>
  <c r="DZ50" i="20" s="1"/>
  <c r="DN14" i="20"/>
  <c r="DO14" i="20" s="1"/>
  <c r="DZ45" i="20"/>
  <c r="DO65" i="20"/>
  <c r="DY65" i="20"/>
  <c r="DZ65" i="20" s="1"/>
  <c r="DY11" i="20"/>
  <c r="DO12" i="20"/>
  <c r="DN67" i="20"/>
  <c r="DO67" i="20" s="1"/>
  <c r="DM16" i="20"/>
  <c r="DO33" i="20"/>
  <c r="DZ30" i="20"/>
  <c r="DY12" i="20"/>
  <c r="DZ12" i="20" s="1"/>
  <c r="DZ29" i="20"/>
  <c r="DO11" i="20"/>
  <c r="DX33" i="20"/>
  <c r="DZ33" i="20" s="1"/>
  <c r="DX11" i="20"/>
  <c r="DX16" i="20" s="1"/>
  <c r="DZ31" i="20"/>
  <c r="DN50" i="20"/>
  <c r="DO50" i="20" s="1"/>
  <c r="DZ13" i="20"/>
  <c r="DZ28" i="20"/>
  <c r="DO12" i="19"/>
  <c r="DO65" i="19"/>
  <c r="DY65" i="19"/>
  <c r="DM16" i="19"/>
  <c r="DZ31" i="19"/>
  <c r="DY50" i="19"/>
  <c r="DZ50" i="19" s="1"/>
  <c r="DZ45" i="19"/>
  <c r="DC16" i="19"/>
  <c r="DD16" i="19" s="1"/>
  <c r="DD11" i="19"/>
  <c r="DN67" i="19"/>
  <c r="DO67" i="19" s="1"/>
  <c r="DN14" i="19"/>
  <c r="DO14" i="19" s="1"/>
  <c r="DO13" i="19"/>
  <c r="DX33" i="19"/>
  <c r="DX11" i="19"/>
  <c r="DX16" i="19" s="1"/>
  <c r="DY12" i="19"/>
  <c r="DZ12" i="19" s="1"/>
  <c r="DZ29" i="19"/>
  <c r="DY13" i="19"/>
  <c r="DZ13" i="19" s="1"/>
  <c r="DZ30" i="19"/>
  <c r="DZ62" i="19"/>
  <c r="DN33" i="19"/>
  <c r="DO33" i="19" s="1"/>
  <c r="DO28" i="19"/>
  <c r="DY28" i="19"/>
  <c r="DN11" i="19"/>
  <c r="CS16" i="18"/>
  <c r="DD14" i="18"/>
  <c r="DB16" i="18"/>
  <c r="DD11" i="18"/>
  <c r="DC16" i="18"/>
  <c r="DM12" i="18"/>
  <c r="DO12" i="18" s="1"/>
  <c r="DX29" i="18"/>
  <c r="DX12" i="18" s="1"/>
  <c r="DZ29" i="18"/>
  <c r="DY12" i="18"/>
  <c r="DM14" i="18"/>
  <c r="DO31" i="18"/>
  <c r="DX31" i="18"/>
  <c r="DO65" i="18"/>
  <c r="DY65" i="18"/>
  <c r="DZ65" i="18" s="1"/>
  <c r="DM11" i="18"/>
  <c r="DX28" i="18"/>
  <c r="DZ28" i="18" s="1"/>
  <c r="DM33" i="18"/>
  <c r="DO33" i="18" s="1"/>
  <c r="DD67" i="18"/>
  <c r="DO29" i="18"/>
  <c r="DY33" i="18"/>
  <c r="DY11" i="18"/>
  <c r="DX50" i="18"/>
  <c r="DO48" i="18"/>
  <c r="DY48" i="18"/>
  <c r="DN14" i="18"/>
  <c r="DN50" i="18"/>
  <c r="DO50" i="18" s="1"/>
  <c r="DM67" i="18"/>
  <c r="DO67" i="18" s="1"/>
  <c r="DX62" i="18"/>
  <c r="DX67" i="18" s="1"/>
  <c r="DZ13" i="18"/>
  <c r="DO62" i="18"/>
  <c r="DY67" i="20" l="1"/>
  <c r="DZ67" i="20" s="1"/>
  <c r="DN16" i="20"/>
  <c r="DO16" i="20" s="1"/>
  <c r="DZ11" i="20"/>
  <c r="DZ48" i="20"/>
  <c r="DY14" i="20"/>
  <c r="DZ14" i="20" s="1"/>
  <c r="DO11" i="19"/>
  <c r="DN16" i="19"/>
  <c r="DO16" i="19" s="1"/>
  <c r="DY11" i="19"/>
  <c r="DY33" i="19"/>
  <c r="DZ33" i="19" s="1"/>
  <c r="DZ28" i="19"/>
  <c r="DZ65" i="19"/>
  <c r="DY67" i="19"/>
  <c r="DZ67" i="19" s="1"/>
  <c r="DY14" i="19"/>
  <c r="DZ14" i="19" s="1"/>
  <c r="DZ12" i="18"/>
  <c r="DY67" i="18"/>
  <c r="DZ67" i="18" s="1"/>
  <c r="DD16" i="18"/>
  <c r="DO14" i="18"/>
  <c r="DM16" i="18"/>
  <c r="DX14" i="18"/>
  <c r="DZ31" i="18"/>
  <c r="DN16" i="18"/>
  <c r="DZ48" i="18"/>
  <c r="DY14" i="18"/>
  <c r="DY16" i="18" s="1"/>
  <c r="DY50" i="18"/>
  <c r="DZ50" i="18" s="1"/>
  <c r="DO11" i="18"/>
  <c r="DX11" i="18"/>
  <c r="DX33" i="18"/>
  <c r="DZ33" i="18" s="1"/>
  <c r="DZ62" i="18"/>
  <c r="DY16" i="20" l="1"/>
  <c r="DZ16" i="20" s="1"/>
  <c r="DY16" i="19"/>
  <c r="DZ16" i="19" s="1"/>
  <c r="DZ11" i="19"/>
  <c r="DO16" i="18"/>
  <c r="DX16" i="18"/>
  <c r="DZ16" i="18" s="1"/>
  <c r="DZ14" i="18"/>
  <c r="DZ11" i="18"/>
</calcChain>
</file>

<file path=xl/sharedStrings.xml><?xml version="1.0" encoding="utf-8"?>
<sst xmlns="http://schemas.openxmlformats.org/spreadsheetml/2006/main" count="6895" uniqueCount="104">
  <si>
    <t>Paper 4A</t>
  </si>
  <si>
    <t>Response Maintenance KPIs</t>
  </si>
  <si>
    <t>Association Totals</t>
  </si>
  <si>
    <t xml:space="preserve">Due </t>
  </si>
  <si>
    <t xml:space="preserve">Completed </t>
  </si>
  <si>
    <t>KPI</t>
  </si>
  <si>
    <t>Category</t>
  </si>
  <si>
    <t xml:space="preserve">in Mth </t>
  </si>
  <si>
    <t>in Mth</t>
  </si>
  <si>
    <t>Mth</t>
  </si>
  <si>
    <t>Ytd</t>
  </si>
  <si>
    <t>No.</t>
  </si>
  <si>
    <t>%</t>
  </si>
  <si>
    <t>Note</t>
  </si>
  <si>
    <t>Immediate</t>
  </si>
  <si>
    <t>Emergency</t>
  </si>
  <si>
    <t>Urgent</t>
  </si>
  <si>
    <t>Totals</t>
  </si>
  <si>
    <t>Target</t>
  </si>
  <si>
    <t>April</t>
  </si>
  <si>
    <t>May</t>
  </si>
  <si>
    <t>June</t>
  </si>
  <si>
    <t>Year to Date 30/4/21</t>
  </si>
  <si>
    <t>Year to Date 31/5/21</t>
  </si>
  <si>
    <t>Year to Date 30/6/21</t>
  </si>
  <si>
    <t xml:space="preserve">All targets have been achieved. </t>
  </si>
  <si>
    <t>Routine</t>
  </si>
  <si>
    <t>2.  There were 12 routine orders placed with Clanmil, with 5 being late.</t>
  </si>
  <si>
    <t>2. There were 10 routine orders placed with Clanmil, 4 were late.</t>
  </si>
  <si>
    <t>There were 12 orders placed with local contractors in month.</t>
  </si>
  <si>
    <t>There were 13 orders placed with local contractors in month.</t>
  </si>
  <si>
    <t>There were 5 orders placed with local contractors in month.</t>
  </si>
  <si>
    <t>1. Poor performance by Clanmil, with 4 urgent orders late. I have raised this with their senior maintenance officer.</t>
  </si>
  <si>
    <t>1. Poor performance by Clanmil with 3 urgent orders late. I have raised this with their senior maintenance officer.</t>
  </si>
  <si>
    <t>July</t>
  </si>
  <si>
    <t>August</t>
  </si>
  <si>
    <t>September</t>
  </si>
  <si>
    <t>Month</t>
  </si>
  <si>
    <t>Apr</t>
  </si>
  <si>
    <t>Jun</t>
  </si>
  <si>
    <t>Jul</t>
  </si>
  <si>
    <t>Aug</t>
  </si>
  <si>
    <t>Sep</t>
  </si>
  <si>
    <t>Glencraig</t>
  </si>
  <si>
    <t>Clanabogan</t>
  </si>
  <si>
    <t>Oct</t>
  </si>
  <si>
    <t>Nov</t>
  </si>
  <si>
    <t>Dec</t>
  </si>
  <si>
    <t>Mourne Grange</t>
  </si>
  <si>
    <t xml:space="preserve">Response Maintenance KPIs </t>
  </si>
  <si>
    <t>Table 1</t>
  </si>
  <si>
    <t>Table 2</t>
  </si>
  <si>
    <t>Table 3</t>
  </si>
  <si>
    <t>Table 4</t>
  </si>
  <si>
    <t>Jan</t>
  </si>
  <si>
    <t>Feb</t>
  </si>
  <si>
    <t>Mar</t>
  </si>
  <si>
    <t>Page 1</t>
  </si>
  <si>
    <t>Page 2</t>
  </si>
  <si>
    <t>Page 3</t>
  </si>
  <si>
    <t>Paper 5</t>
  </si>
  <si>
    <t>Year to Date 30/4/23</t>
  </si>
  <si>
    <t>Year to Date 31/5/23</t>
  </si>
  <si>
    <t>Year to Date 30/6/23</t>
  </si>
  <si>
    <t>Paper 5A</t>
  </si>
  <si>
    <t>Overall</t>
  </si>
  <si>
    <t>Year to Date 31/7/23</t>
  </si>
  <si>
    <t>Year to Date 31/8/23</t>
  </si>
  <si>
    <t>Year to Date 30/9/23</t>
  </si>
  <si>
    <t>Paper 3</t>
  </si>
  <si>
    <t>October</t>
  </si>
  <si>
    <t>Year to Date 31/10/23</t>
  </si>
  <si>
    <t>November</t>
  </si>
  <si>
    <t>December</t>
  </si>
  <si>
    <t>Year to Date 31/12/23</t>
  </si>
  <si>
    <t>Year to Date 30/11/23</t>
  </si>
  <si>
    <t>Paper 5B</t>
  </si>
  <si>
    <t>January</t>
  </si>
  <si>
    <t>Year to Date 31/1/24</t>
  </si>
  <si>
    <t>February</t>
  </si>
  <si>
    <t>Year to Date 29/2/24</t>
  </si>
  <si>
    <t>March</t>
  </si>
  <si>
    <t>Year to Date 31/03/24</t>
  </si>
  <si>
    <t>Year to Date 31/3/24</t>
  </si>
  <si>
    <t>Paper 2</t>
  </si>
  <si>
    <t>Year to Date 30/4/24</t>
  </si>
  <si>
    <t>Year to Date 31/5/24</t>
  </si>
  <si>
    <t>Year to Date 30/6/24</t>
  </si>
  <si>
    <t>Monthly Response Maintenance KPIs   -   Year ending 31/3/25</t>
  </si>
  <si>
    <t xml:space="preserve">Summary of year to date KPIs </t>
  </si>
  <si>
    <t>Year to Date 31/7/24</t>
  </si>
  <si>
    <t>Year to Date 31/8/24</t>
  </si>
  <si>
    <t>Year to Date 30/9/24</t>
  </si>
  <si>
    <t>Year to Date 31/10/24</t>
  </si>
  <si>
    <t>Year to Date 30/11/24</t>
  </si>
  <si>
    <t>Year to Date 31/12/24</t>
  </si>
  <si>
    <t>Year to Date 31/1/25</t>
  </si>
  <si>
    <t>Year to Date 28/2/25</t>
  </si>
  <si>
    <t>Year to Date 31/03/25</t>
  </si>
  <si>
    <t>Year to Date 30/4/25</t>
  </si>
  <si>
    <t>Year to Date 31/5/25</t>
  </si>
  <si>
    <t>Std</t>
  </si>
  <si>
    <t>CHA</t>
  </si>
  <si>
    <t>Monthly Response Maintenance KPIs   -   Year ending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</si>
</sst>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vertical="center"/>
    </xf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164" fontId="0" fillId="3" borderId="0" xfId="1" applyNumberFormat="1" applyFont="1" applyFill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0" borderId="1" xfId="0" applyBorder="1"/>
    <xf numFmtId="1" fontId="0" fillId="0" borderId="0" xfId="0" applyNumberFormat="1" applyAlignment="1">
      <alignment horizontal="center"/>
    </xf>
    <xf numFmtId="9" fontId="0" fillId="2" borderId="0" xfId="2" applyFont="1" applyFill="1" applyAlignment="1">
      <alignment horizontal="center"/>
    </xf>
    <xf numFmtId="0" fontId="5" fillId="0" borderId="0" xfId="0" applyFont="1"/>
    <xf numFmtId="9" fontId="0" fillId="0" borderId="1" xfId="2" applyFont="1" applyFill="1" applyBorder="1" applyAlignment="1">
      <alignment horizontal="center"/>
    </xf>
    <xf numFmtId="0" fontId="0" fillId="4" borderId="0" xfId="0" applyFill="1"/>
    <xf numFmtId="9" fontId="0" fillId="0" borderId="0" xfId="2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856F-479D-4C07-BFF2-94BA1A709DCE}">
  <dimension ref="B2:K81"/>
  <sheetViews>
    <sheetView topLeftCell="B1" zoomScaleNormal="100" workbookViewId="0">
      <selection activeCell="P81" sqref="P81"/>
    </sheetView>
  </sheetViews>
  <sheetFormatPr defaultRowHeight="15" x14ac:dyDescent="0.25"/>
  <cols>
    <col min="2" max="2" width="28.85546875" customWidth="1"/>
    <col min="3" max="3" width="10.85546875" customWidth="1"/>
    <col min="4" max="4" width="11.85546875" customWidth="1"/>
    <col min="5" max="5" width="11.42578125" customWidth="1"/>
    <col min="6" max="6" width="10.85546875" customWidth="1"/>
    <col min="7" max="7" width="11.140625" customWidth="1"/>
    <col min="8" max="8" width="13" customWidth="1"/>
    <col min="9" max="9" width="11.5703125" customWidth="1"/>
  </cols>
  <sheetData>
    <row r="2" spans="2:11" ht="18.75" x14ac:dyDescent="0.3">
      <c r="I2" s="1" t="s">
        <v>0</v>
      </c>
    </row>
    <row r="3" spans="2:11" ht="15.75" x14ac:dyDescent="0.25">
      <c r="B3" s="2" t="s">
        <v>1</v>
      </c>
    </row>
    <row r="5" spans="2:11" x14ac:dyDescent="0.25">
      <c r="B5" s="3" t="s">
        <v>2</v>
      </c>
      <c r="D5" s="16" t="s">
        <v>19</v>
      </c>
      <c r="G5" s="28" t="s">
        <v>22</v>
      </c>
      <c r="H5" s="28"/>
      <c r="I5" s="28"/>
    </row>
    <row r="6" spans="2:11" x14ac:dyDescent="0.25">
      <c r="B6" s="3"/>
      <c r="D6" s="3"/>
      <c r="G6" s="16"/>
      <c r="H6" s="16"/>
      <c r="I6" s="16"/>
    </row>
    <row r="7" spans="2:11" x14ac:dyDescent="0.25">
      <c r="C7" s="4" t="s">
        <v>3</v>
      </c>
      <c r="D7" s="4" t="s">
        <v>4</v>
      </c>
      <c r="E7" s="5" t="s">
        <v>5</v>
      </c>
      <c r="G7" s="4" t="s">
        <v>3</v>
      </c>
      <c r="H7" s="4" t="s">
        <v>4</v>
      </c>
      <c r="I7" s="5" t="s">
        <v>5</v>
      </c>
      <c r="K7" s="5" t="s">
        <v>18</v>
      </c>
    </row>
    <row r="8" spans="2:11" x14ac:dyDescent="0.25">
      <c r="B8" s="3" t="s">
        <v>6</v>
      </c>
      <c r="C8" s="4" t="s">
        <v>7</v>
      </c>
      <c r="D8" s="4" t="s">
        <v>8</v>
      </c>
      <c r="E8" s="5" t="s">
        <v>9</v>
      </c>
      <c r="G8" s="4" t="s">
        <v>7</v>
      </c>
      <c r="H8" s="4" t="s">
        <v>8</v>
      </c>
      <c r="I8" s="5" t="s">
        <v>10</v>
      </c>
      <c r="K8" s="5" t="s">
        <v>5</v>
      </c>
    </row>
    <row r="9" spans="2:11" x14ac:dyDescent="0.25">
      <c r="C9" s="4" t="s">
        <v>11</v>
      </c>
      <c r="D9" s="4" t="s">
        <v>11</v>
      </c>
      <c r="E9" s="5" t="s">
        <v>12</v>
      </c>
      <c r="F9" s="4" t="s">
        <v>13</v>
      </c>
      <c r="G9" s="4" t="s">
        <v>11</v>
      </c>
      <c r="H9" s="4" t="s">
        <v>11</v>
      </c>
      <c r="I9" s="5" t="s">
        <v>12</v>
      </c>
      <c r="K9" s="5" t="s">
        <v>12</v>
      </c>
    </row>
    <row r="10" spans="2:11" x14ac:dyDescent="0.25">
      <c r="C10" s="4"/>
      <c r="D10" s="4"/>
      <c r="E10" s="6"/>
      <c r="G10" s="4"/>
      <c r="H10" s="4"/>
      <c r="I10" s="6"/>
      <c r="K10" s="15"/>
    </row>
    <row r="11" spans="2:11" x14ac:dyDescent="0.25">
      <c r="B11" t="s">
        <v>14</v>
      </c>
      <c r="C11" s="7">
        <v>8</v>
      </c>
      <c r="D11" s="8">
        <v>8</v>
      </c>
      <c r="E11" s="9">
        <f>D11/C11*100</f>
        <v>100</v>
      </c>
      <c r="F11" s="4"/>
      <c r="G11" s="4">
        <v>8</v>
      </c>
      <c r="H11" s="4">
        <v>8</v>
      </c>
      <c r="I11" s="9">
        <f>H11/G11*100</f>
        <v>100</v>
      </c>
      <c r="K11" s="6">
        <v>85</v>
      </c>
    </row>
    <row r="12" spans="2:11" x14ac:dyDescent="0.25">
      <c r="B12" t="s">
        <v>15</v>
      </c>
      <c r="C12" s="10">
        <v>7</v>
      </c>
      <c r="D12" s="8">
        <v>6</v>
      </c>
      <c r="E12" s="9">
        <f t="shared" ref="E12:E14" si="0">D12/C12*100</f>
        <v>85.714285714285708</v>
      </c>
      <c r="F12" s="4"/>
      <c r="G12" s="4">
        <v>7</v>
      </c>
      <c r="H12" s="4">
        <v>6</v>
      </c>
      <c r="I12" s="9">
        <f t="shared" ref="I12:I14" si="1">H12/G12*100</f>
        <v>85.714285714285708</v>
      </c>
      <c r="K12" s="6">
        <v>85</v>
      </c>
    </row>
    <row r="13" spans="2:11" x14ac:dyDescent="0.25">
      <c r="B13" t="s">
        <v>16</v>
      </c>
      <c r="C13" s="7">
        <v>10</v>
      </c>
      <c r="D13" s="8">
        <v>8</v>
      </c>
      <c r="E13" s="9">
        <f t="shared" si="0"/>
        <v>80</v>
      </c>
      <c r="F13" s="4"/>
      <c r="G13" s="4">
        <v>10</v>
      </c>
      <c r="H13" s="4">
        <v>8</v>
      </c>
      <c r="I13" s="9">
        <f t="shared" si="1"/>
        <v>80</v>
      </c>
      <c r="K13" s="6">
        <v>80</v>
      </c>
    </row>
    <row r="14" spans="2:11" x14ac:dyDescent="0.25">
      <c r="B14" t="s">
        <v>26</v>
      </c>
      <c r="C14" s="7">
        <v>23</v>
      </c>
      <c r="D14" s="8">
        <v>20</v>
      </c>
      <c r="E14" s="9">
        <f t="shared" si="0"/>
        <v>86.956521739130437</v>
      </c>
      <c r="F14" s="4"/>
      <c r="G14" s="4">
        <v>23</v>
      </c>
      <c r="H14" s="4">
        <v>20</v>
      </c>
      <c r="I14" s="9">
        <f t="shared" si="1"/>
        <v>86.956521739130437</v>
      </c>
      <c r="K14" s="6">
        <v>80</v>
      </c>
    </row>
    <row r="15" spans="2:11" x14ac:dyDescent="0.25">
      <c r="C15" s="7"/>
      <c r="D15" s="8"/>
      <c r="E15" s="9"/>
      <c r="F15" s="4"/>
      <c r="G15" s="4"/>
      <c r="H15" s="4"/>
      <c r="I15" s="9"/>
      <c r="K15" s="6"/>
    </row>
    <row r="16" spans="2:11" ht="15.75" thickBot="1" x14ac:dyDescent="0.3">
      <c r="B16" t="s">
        <v>17</v>
      </c>
      <c r="C16" s="11">
        <f>SUM(C11:C14)</f>
        <v>48</v>
      </c>
      <c r="D16" s="12">
        <f>SUM(D11:D14)</f>
        <v>42</v>
      </c>
      <c r="E16" s="13">
        <f>D16/C16*100</f>
        <v>87.5</v>
      </c>
      <c r="F16" s="4"/>
      <c r="G16" s="14">
        <f>SUM(G11:G15)</f>
        <v>48</v>
      </c>
      <c r="H16" s="14">
        <f>SUM(H11:H15)</f>
        <v>42</v>
      </c>
      <c r="I16" s="13">
        <f>H16/G16*100</f>
        <v>87.5</v>
      </c>
      <c r="K16" s="15"/>
    </row>
    <row r="19" spans="2:9" x14ac:dyDescent="0.25">
      <c r="B19" t="s">
        <v>13</v>
      </c>
    </row>
    <row r="21" spans="2:9" x14ac:dyDescent="0.25">
      <c r="B21" t="s">
        <v>25</v>
      </c>
    </row>
    <row r="23" spans="2:9" x14ac:dyDescent="0.25">
      <c r="B23" t="s">
        <v>30</v>
      </c>
    </row>
    <row r="30" spans="2:9" ht="18.75" x14ac:dyDescent="0.3">
      <c r="I30" s="1" t="s">
        <v>0</v>
      </c>
    </row>
    <row r="31" spans="2:9" ht="15.75" x14ac:dyDescent="0.25">
      <c r="B31" s="2" t="s">
        <v>1</v>
      </c>
    </row>
    <row r="33" spans="2:11" x14ac:dyDescent="0.25">
      <c r="B33" s="3" t="s">
        <v>2</v>
      </c>
      <c r="D33" s="16" t="s">
        <v>20</v>
      </c>
      <c r="G33" s="28" t="s">
        <v>23</v>
      </c>
      <c r="H33" s="28"/>
      <c r="I33" s="28"/>
    </row>
    <row r="34" spans="2:11" x14ac:dyDescent="0.25">
      <c r="B34" s="3"/>
      <c r="D34" s="3"/>
      <c r="G34" s="16"/>
      <c r="H34" s="16"/>
      <c r="I34" s="16"/>
    </row>
    <row r="35" spans="2:11" x14ac:dyDescent="0.25">
      <c r="C35" s="4" t="s">
        <v>3</v>
      </c>
      <c r="D35" s="4" t="s">
        <v>4</v>
      </c>
      <c r="E35" s="5" t="s">
        <v>5</v>
      </c>
      <c r="G35" s="4" t="s">
        <v>3</v>
      </c>
      <c r="H35" s="4" t="s">
        <v>4</v>
      </c>
      <c r="I35" s="5" t="s">
        <v>5</v>
      </c>
      <c r="K35" s="5" t="s">
        <v>18</v>
      </c>
    </row>
    <row r="36" spans="2:11" x14ac:dyDescent="0.25">
      <c r="B36" s="3" t="s">
        <v>6</v>
      </c>
      <c r="C36" s="4" t="s">
        <v>7</v>
      </c>
      <c r="D36" s="4" t="s">
        <v>8</v>
      </c>
      <c r="E36" s="5" t="s">
        <v>9</v>
      </c>
      <c r="G36" s="4" t="s">
        <v>7</v>
      </c>
      <c r="H36" s="4" t="s">
        <v>8</v>
      </c>
      <c r="I36" s="5" t="s">
        <v>10</v>
      </c>
      <c r="K36" s="5" t="s">
        <v>5</v>
      </c>
    </row>
    <row r="37" spans="2:11" x14ac:dyDescent="0.25">
      <c r="C37" s="4" t="s">
        <v>11</v>
      </c>
      <c r="D37" s="4" t="s">
        <v>11</v>
      </c>
      <c r="E37" s="5" t="s">
        <v>12</v>
      </c>
      <c r="F37" s="4" t="s">
        <v>13</v>
      </c>
      <c r="G37" s="4" t="s">
        <v>11</v>
      </c>
      <c r="H37" s="4" t="s">
        <v>11</v>
      </c>
      <c r="I37" s="5" t="s">
        <v>12</v>
      </c>
      <c r="K37" s="5" t="s">
        <v>12</v>
      </c>
    </row>
    <row r="38" spans="2:11" x14ac:dyDescent="0.25">
      <c r="C38" s="4"/>
      <c r="D38" s="4"/>
      <c r="E38" s="6"/>
      <c r="G38" s="4"/>
      <c r="H38" s="4"/>
      <c r="I38" s="6"/>
      <c r="K38" s="15"/>
    </row>
    <row r="39" spans="2:11" x14ac:dyDescent="0.25">
      <c r="B39" t="s">
        <v>14</v>
      </c>
      <c r="C39" s="7">
        <v>5</v>
      </c>
      <c r="D39" s="8">
        <v>5</v>
      </c>
      <c r="E39" s="9">
        <f>D39/C39*100</f>
        <v>100</v>
      </c>
      <c r="F39" s="4"/>
      <c r="G39" s="17">
        <f>G11+C39</f>
        <v>13</v>
      </c>
      <c r="H39" s="17">
        <f>H11+D39</f>
        <v>13</v>
      </c>
      <c r="I39" s="9">
        <f>H39/G39*100</f>
        <v>100</v>
      </c>
      <c r="K39" s="6">
        <v>85</v>
      </c>
    </row>
    <row r="40" spans="2:11" x14ac:dyDescent="0.25">
      <c r="B40" t="s">
        <v>15</v>
      </c>
      <c r="C40" s="10">
        <v>8</v>
      </c>
      <c r="D40" s="8">
        <v>7</v>
      </c>
      <c r="E40" s="9">
        <f t="shared" ref="E40:E42" si="2">D40/C40*100</f>
        <v>87.5</v>
      </c>
      <c r="F40" s="4"/>
      <c r="G40" s="17">
        <f t="shared" ref="G40:H42" si="3">G12+C40</f>
        <v>15</v>
      </c>
      <c r="H40" s="17">
        <f t="shared" si="3"/>
        <v>13</v>
      </c>
      <c r="I40" s="9">
        <f t="shared" ref="I40:I42" si="4">H40/G40*100</f>
        <v>86.666666666666671</v>
      </c>
      <c r="K40" s="6">
        <v>85</v>
      </c>
    </row>
    <row r="41" spans="2:11" x14ac:dyDescent="0.25">
      <c r="B41" t="s">
        <v>16</v>
      </c>
      <c r="C41" s="7">
        <v>9</v>
      </c>
      <c r="D41" s="8">
        <v>5</v>
      </c>
      <c r="E41" s="19">
        <f t="shared" si="2"/>
        <v>55.555555555555557</v>
      </c>
      <c r="F41" s="4">
        <v>1</v>
      </c>
      <c r="G41" s="17">
        <f t="shared" si="3"/>
        <v>19</v>
      </c>
      <c r="H41" s="17">
        <f t="shared" si="3"/>
        <v>13</v>
      </c>
      <c r="I41" s="19">
        <f t="shared" si="4"/>
        <v>68.421052631578945</v>
      </c>
      <c r="K41" s="6">
        <v>80</v>
      </c>
    </row>
    <row r="42" spans="2:11" x14ac:dyDescent="0.25">
      <c r="B42" t="s">
        <v>26</v>
      </c>
      <c r="C42" s="7">
        <v>20</v>
      </c>
      <c r="D42" s="8">
        <v>16</v>
      </c>
      <c r="E42" s="9">
        <f t="shared" si="2"/>
        <v>80</v>
      </c>
      <c r="F42" s="4">
        <v>2</v>
      </c>
      <c r="G42" s="17">
        <f t="shared" si="3"/>
        <v>43</v>
      </c>
      <c r="H42" s="17">
        <f t="shared" si="3"/>
        <v>36</v>
      </c>
      <c r="I42" s="9">
        <f t="shared" si="4"/>
        <v>83.720930232558146</v>
      </c>
      <c r="K42" s="6">
        <v>80</v>
      </c>
    </row>
    <row r="43" spans="2:11" x14ac:dyDescent="0.25">
      <c r="C43" s="7"/>
      <c r="D43" s="8"/>
      <c r="E43" s="9"/>
      <c r="F43" s="4"/>
      <c r="G43" s="4"/>
      <c r="H43" s="4"/>
      <c r="I43" s="9"/>
      <c r="K43" s="6"/>
    </row>
    <row r="44" spans="2:11" ht="15.75" thickBot="1" x14ac:dyDescent="0.3">
      <c r="B44" t="s">
        <v>17</v>
      </c>
      <c r="C44" s="11">
        <f>SUM(C39:C42)</f>
        <v>42</v>
      </c>
      <c r="D44" s="12">
        <f>SUM(D39:D42)</f>
        <v>33</v>
      </c>
      <c r="E44" s="20">
        <f>D44/C44*100</f>
        <v>78.571428571428569</v>
      </c>
      <c r="F44" s="4"/>
      <c r="G44" s="18">
        <f>SUM(G39:G43)</f>
        <v>90</v>
      </c>
      <c r="H44" s="18">
        <f>SUM(H39:H43)</f>
        <v>75</v>
      </c>
      <c r="I44" s="13">
        <f>H44/G44*100</f>
        <v>83.333333333333343</v>
      </c>
      <c r="K44" s="15"/>
    </row>
    <row r="47" spans="2:11" x14ac:dyDescent="0.25">
      <c r="B47" t="s">
        <v>13</v>
      </c>
    </row>
    <row r="49" spans="2:11" x14ac:dyDescent="0.25">
      <c r="B49" t="s">
        <v>32</v>
      </c>
    </row>
    <row r="51" spans="2:11" x14ac:dyDescent="0.25">
      <c r="B51" t="s">
        <v>28</v>
      </c>
    </row>
    <row r="53" spans="2:11" x14ac:dyDescent="0.25">
      <c r="B53" t="s">
        <v>29</v>
      </c>
    </row>
    <row r="58" spans="2:11" ht="18.75" x14ac:dyDescent="0.3">
      <c r="I58" s="1" t="s">
        <v>0</v>
      </c>
    </row>
    <row r="59" spans="2:11" ht="15.75" x14ac:dyDescent="0.25">
      <c r="B59" s="2" t="s">
        <v>1</v>
      </c>
    </row>
    <row r="61" spans="2:11" x14ac:dyDescent="0.25">
      <c r="B61" s="3" t="s">
        <v>2</v>
      </c>
      <c r="D61" s="16" t="s">
        <v>21</v>
      </c>
      <c r="G61" s="28" t="s">
        <v>24</v>
      </c>
      <c r="H61" s="28"/>
      <c r="I61" s="28"/>
    </row>
    <row r="62" spans="2:11" x14ac:dyDescent="0.25">
      <c r="B62" s="3"/>
      <c r="D62" s="3"/>
      <c r="G62" s="16"/>
      <c r="H62" s="16"/>
      <c r="I62" s="16"/>
    </row>
    <row r="63" spans="2:11" x14ac:dyDescent="0.25">
      <c r="C63" s="4" t="s">
        <v>3</v>
      </c>
      <c r="D63" s="4" t="s">
        <v>4</v>
      </c>
      <c r="E63" s="5" t="s">
        <v>5</v>
      </c>
      <c r="G63" s="4" t="s">
        <v>3</v>
      </c>
      <c r="H63" s="4" t="s">
        <v>4</v>
      </c>
      <c r="I63" s="5" t="s">
        <v>5</v>
      </c>
      <c r="K63" s="5" t="s">
        <v>18</v>
      </c>
    </row>
    <row r="64" spans="2:11" x14ac:dyDescent="0.25">
      <c r="B64" s="3" t="s">
        <v>6</v>
      </c>
      <c r="C64" s="4" t="s">
        <v>7</v>
      </c>
      <c r="D64" s="4" t="s">
        <v>8</v>
      </c>
      <c r="E64" s="5" t="s">
        <v>9</v>
      </c>
      <c r="G64" s="4" t="s">
        <v>7</v>
      </c>
      <c r="H64" s="4" t="s">
        <v>8</v>
      </c>
      <c r="I64" s="5" t="s">
        <v>10</v>
      </c>
      <c r="K64" s="5" t="s">
        <v>5</v>
      </c>
    </row>
    <row r="65" spans="2:11" x14ac:dyDescent="0.25">
      <c r="C65" s="4" t="s">
        <v>11</v>
      </c>
      <c r="D65" s="4" t="s">
        <v>11</v>
      </c>
      <c r="E65" s="5" t="s">
        <v>12</v>
      </c>
      <c r="F65" s="4" t="s">
        <v>13</v>
      </c>
      <c r="G65" s="4" t="s">
        <v>11</v>
      </c>
      <c r="H65" s="4" t="s">
        <v>11</v>
      </c>
      <c r="I65" s="5" t="s">
        <v>12</v>
      </c>
      <c r="K65" s="5" t="s">
        <v>12</v>
      </c>
    </row>
    <row r="66" spans="2:11" x14ac:dyDescent="0.25">
      <c r="C66" s="4"/>
      <c r="D66" s="4"/>
      <c r="E66" s="6"/>
      <c r="G66" s="4"/>
      <c r="H66" s="4"/>
      <c r="I66" s="6"/>
      <c r="K66" s="15"/>
    </row>
    <row r="67" spans="2:11" x14ac:dyDescent="0.25">
      <c r="B67" t="s">
        <v>14</v>
      </c>
      <c r="C67" s="7">
        <v>8</v>
      </c>
      <c r="D67" s="8">
        <v>8</v>
      </c>
      <c r="E67" s="9">
        <f>D67/C67*100</f>
        <v>100</v>
      </c>
      <c r="F67" s="4"/>
      <c r="G67" s="17">
        <f>G39+C67</f>
        <v>21</v>
      </c>
      <c r="H67" s="17">
        <f>H39+D67</f>
        <v>21</v>
      </c>
      <c r="I67" s="9">
        <f>H67/G67*100</f>
        <v>100</v>
      </c>
      <c r="K67" s="6">
        <v>85</v>
      </c>
    </row>
    <row r="68" spans="2:11" x14ac:dyDescent="0.25">
      <c r="B68" t="s">
        <v>15</v>
      </c>
      <c r="C68" s="10">
        <v>9</v>
      </c>
      <c r="D68" s="8">
        <v>8</v>
      </c>
      <c r="E68" s="9">
        <f t="shared" ref="E68:E70" si="5">D68/C68*100</f>
        <v>88.888888888888886</v>
      </c>
      <c r="F68" s="4"/>
      <c r="G68" s="17">
        <f t="shared" ref="G68:G70" si="6">G40+C68</f>
        <v>24</v>
      </c>
      <c r="H68" s="17">
        <f t="shared" ref="H68:H70" si="7">H40+D68</f>
        <v>21</v>
      </c>
      <c r="I68" s="9">
        <f t="shared" ref="I68:I70" si="8">H68/G68*100</f>
        <v>87.5</v>
      </c>
      <c r="K68" s="6">
        <v>85</v>
      </c>
    </row>
    <row r="69" spans="2:11" x14ac:dyDescent="0.25">
      <c r="B69" t="s">
        <v>16</v>
      </c>
      <c r="C69" s="7">
        <v>12</v>
      </c>
      <c r="D69" s="8">
        <v>9</v>
      </c>
      <c r="E69" s="19">
        <f t="shared" si="5"/>
        <v>75</v>
      </c>
      <c r="F69" s="4">
        <v>1</v>
      </c>
      <c r="G69" s="17">
        <f t="shared" si="6"/>
        <v>31</v>
      </c>
      <c r="H69" s="17">
        <f t="shared" si="7"/>
        <v>22</v>
      </c>
      <c r="I69" s="19">
        <f t="shared" si="8"/>
        <v>70.967741935483872</v>
      </c>
      <c r="K69" s="6">
        <v>80</v>
      </c>
    </row>
    <row r="70" spans="2:11" x14ac:dyDescent="0.25">
      <c r="B70" t="s">
        <v>26</v>
      </c>
      <c r="C70" s="7">
        <v>16</v>
      </c>
      <c r="D70" s="8">
        <v>11</v>
      </c>
      <c r="E70" s="19">
        <f t="shared" si="5"/>
        <v>68.75</v>
      </c>
      <c r="F70" s="4">
        <v>2</v>
      </c>
      <c r="G70" s="17">
        <f t="shared" si="6"/>
        <v>59</v>
      </c>
      <c r="H70" s="17">
        <f t="shared" si="7"/>
        <v>47</v>
      </c>
      <c r="I70" s="9">
        <f t="shared" si="8"/>
        <v>79.66101694915254</v>
      </c>
      <c r="K70" s="6">
        <v>80</v>
      </c>
    </row>
    <row r="71" spans="2:11" x14ac:dyDescent="0.25">
      <c r="C71" s="7"/>
      <c r="D71" s="8"/>
      <c r="E71" s="9"/>
      <c r="F71" s="4"/>
      <c r="G71" s="4"/>
      <c r="H71" s="4"/>
      <c r="I71" s="9"/>
      <c r="K71" s="6"/>
    </row>
    <row r="72" spans="2:11" ht="15.75" thickBot="1" x14ac:dyDescent="0.3">
      <c r="B72" t="s">
        <v>17</v>
      </c>
      <c r="C72" s="11">
        <f>SUM(C67:C70)</f>
        <v>45</v>
      </c>
      <c r="D72" s="12">
        <f>SUM(D67:D70)</f>
        <v>36</v>
      </c>
      <c r="E72" s="13">
        <f>D72/C72*100</f>
        <v>80</v>
      </c>
      <c r="F72" s="4"/>
      <c r="G72" s="18">
        <f>SUM(G67:G71)</f>
        <v>135</v>
      </c>
      <c r="H72" s="18">
        <f>SUM(H67:H71)</f>
        <v>111</v>
      </c>
      <c r="I72" s="13">
        <f>H72/G72*100</f>
        <v>82.222222222222214</v>
      </c>
      <c r="K72" s="15"/>
    </row>
    <row r="75" spans="2:11" x14ac:dyDescent="0.25">
      <c r="B75" t="s">
        <v>13</v>
      </c>
    </row>
    <row r="77" spans="2:11" x14ac:dyDescent="0.25">
      <c r="B77" t="s">
        <v>33</v>
      </c>
    </row>
    <row r="79" spans="2:11" x14ac:dyDescent="0.25">
      <c r="B79" t="s">
        <v>27</v>
      </c>
    </row>
    <row r="81" spans="2:2" x14ac:dyDescent="0.25">
      <c r="B81" t="s">
        <v>31</v>
      </c>
    </row>
  </sheetData>
  <mergeCells count="3">
    <mergeCell ref="G5:I5"/>
    <mergeCell ref="G33:I33"/>
    <mergeCell ref="G61:I61"/>
  </mergeCells>
  <pageMargins left="0.70866141732283472" right="0.70866141732283472" top="0.74803149606299213" bottom="0.74803149606299213" header="0.31496062992125984" footer="0.31496062992125984"/>
  <pageSetup scale="89" orientation="landscape" r:id="rId1"/>
  <rowBreaks count="2" manualBreakCount="2">
    <brk id="27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A056-D6BD-46EF-BED9-2136E6C95FDF}">
  <dimension ref="B3:Q37"/>
  <sheetViews>
    <sheetView tabSelected="1" zoomScaleNormal="100" workbookViewId="0">
      <selection activeCell="F19" sqref="F19"/>
    </sheetView>
  </sheetViews>
  <sheetFormatPr defaultRowHeight="15" x14ac:dyDescent="0.25"/>
  <cols>
    <col min="2" max="2" width="13.42578125" customWidth="1"/>
    <col min="15" max="15" width="5.7109375" customWidth="1"/>
  </cols>
  <sheetData>
    <row r="3" spans="2:17" ht="21" x14ac:dyDescent="0.35">
      <c r="B3" s="1" t="s">
        <v>89</v>
      </c>
      <c r="P3" s="24" t="s">
        <v>76</v>
      </c>
    </row>
    <row r="5" spans="2:17" ht="15.75" x14ac:dyDescent="0.25">
      <c r="B5" s="2" t="s">
        <v>103</v>
      </c>
    </row>
    <row r="7" spans="2:17" x14ac:dyDescent="0.25">
      <c r="B7" s="3" t="s">
        <v>37</v>
      </c>
      <c r="C7" s="16" t="s">
        <v>38</v>
      </c>
      <c r="D7" s="16" t="s">
        <v>20</v>
      </c>
      <c r="E7" s="16" t="s">
        <v>39</v>
      </c>
      <c r="F7" s="16" t="s">
        <v>40</v>
      </c>
      <c r="G7" s="16" t="s">
        <v>41</v>
      </c>
      <c r="H7" s="16" t="s">
        <v>42</v>
      </c>
      <c r="I7" s="16" t="s">
        <v>45</v>
      </c>
      <c r="J7" s="16" t="s">
        <v>46</v>
      </c>
      <c r="K7" s="16" t="s">
        <v>47</v>
      </c>
      <c r="L7" s="16" t="s">
        <v>54</v>
      </c>
      <c r="M7" s="16" t="s">
        <v>55</v>
      </c>
      <c r="N7" s="16" t="s">
        <v>56</v>
      </c>
      <c r="O7" s="16"/>
    </row>
    <row r="8" spans="2:17" x14ac:dyDescent="0.25">
      <c r="B8" s="3"/>
      <c r="P8" s="6" t="s">
        <v>102</v>
      </c>
      <c r="Q8" s="5" t="s">
        <v>101</v>
      </c>
    </row>
    <row r="9" spans="2:17" x14ac:dyDescent="0.25">
      <c r="C9" s="16" t="s">
        <v>5</v>
      </c>
      <c r="D9" s="16" t="s">
        <v>5</v>
      </c>
      <c r="E9" s="16" t="s">
        <v>5</v>
      </c>
      <c r="F9" s="16" t="s">
        <v>5</v>
      </c>
      <c r="G9" s="16" t="s">
        <v>5</v>
      </c>
      <c r="H9" s="16" t="s">
        <v>5</v>
      </c>
      <c r="I9" s="16" t="s">
        <v>5</v>
      </c>
      <c r="J9" s="16" t="s">
        <v>5</v>
      </c>
      <c r="K9" s="16" t="s">
        <v>5</v>
      </c>
      <c r="L9" s="16" t="s">
        <v>5</v>
      </c>
      <c r="M9" s="16" t="s">
        <v>5</v>
      </c>
      <c r="N9" s="16" t="s">
        <v>5</v>
      </c>
      <c r="O9" s="16"/>
      <c r="P9" s="5" t="s">
        <v>18</v>
      </c>
      <c r="Q9" s="5" t="s">
        <v>18</v>
      </c>
    </row>
    <row r="10" spans="2:17" x14ac:dyDescent="0.25">
      <c r="B10" s="3" t="s">
        <v>6</v>
      </c>
      <c r="C10" s="16" t="s">
        <v>9</v>
      </c>
      <c r="D10" s="16" t="s">
        <v>9</v>
      </c>
      <c r="E10" s="16" t="s">
        <v>9</v>
      </c>
      <c r="F10" s="16" t="s">
        <v>9</v>
      </c>
      <c r="G10" s="16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/>
      <c r="P10" s="5" t="s">
        <v>5</v>
      </c>
      <c r="Q10" s="5" t="s">
        <v>5</v>
      </c>
    </row>
    <row r="11" spans="2:17" x14ac:dyDescent="0.25">
      <c r="C11" s="16" t="s">
        <v>12</v>
      </c>
      <c r="D11" s="16" t="s">
        <v>12</v>
      </c>
      <c r="E11" s="16" t="s">
        <v>12</v>
      </c>
      <c r="F11" s="16" t="s">
        <v>12</v>
      </c>
      <c r="G11" s="16" t="s">
        <v>12</v>
      </c>
      <c r="H11" s="16" t="s">
        <v>12</v>
      </c>
      <c r="I11" s="16" t="s">
        <v>12</v>
      </c>
      <c r="J11" s="16" t="s">
        <v>12</v>
      </c>
      <c r="K11" s="16" t="s">
        <v>12</v>
      </c>
      <c r="L11" s="16" t="s">
        <v>12</v>
      </c>
      <c r="M11" s="16" t="s">
        <v>12</v>
      </c>
      <c r="N11" s="16" t="s">
        <v>12</v>
      </c>
      <c r="O11" s="16"/>
      <c r="P11" s="5" t="s">
        <v>12</v>
      </c>
      <c r="Q11" s="5" t="s">
        <v>12</v>
      </c>
    </row>
    <row r="12" spans="2:17" x14ac:dyDescent="0.25">
      <c r="P12" s="15"/>
      <c r="Q12" s="15"/>
    </row>
    <row r="13" spans="2:17" x14ac:dyDescent="0.25">
      <c r="B13" s="26" t="s">
        <v>14</v>
      </c>
      <c r="C13" s="26">
        <v>100</v>
      </c>
      <c r="D13" s="26">
        <v>100</v>
      </c>
      <c r="E13" s="26">
        <v>90</v>
      </c>
      <c r="F13" s="26">
        <v>93</v>
      </c>
      <c r="G13" s="26"/>
      <c r="H13" s="26"/>
      <c r="I13" s="26"/>
      <c r="J13" s="26"/>
      <c r="K13" s="26"/>
      <c r="L13" s="26"/>
      <c r="M13" s="26"/>
      <c r="N13" s="26"/>
      <c r="O13" s="26"/>
      <c r="P13" s="6">
        <v>90</v>
      </c>
      <c r="Q13" s="6">
        <v>85</v>
      </c>
    </row>
    <row r="14" spans="2:17" x14ac:dyDescent="0.25">
      <c r="B14" t="s">
        <v>15</v>
      </c>
      <c r="C14">
        <v>100</v>
      </c>
      <c r="D14">
        <v>100</v>
      </c>
      <c r="E14">
        <v>100</v>
      </c>
      <c r="F14">
        <v>100</v>
      </c>
      <c r="P14" s="6">
        <v>90</v>
      </c>
      <c r="Q14" s="6">
        <v>85</v>
      </c>
    </row>
    <row r="15" spans="2:17" x14ac:dyDescent="0.25">
      <c r="B15" s="26" t="s">
        <v>16</v>
      </c>
      <c r="C15" s="26">
        <v>90</v>
      </c>
      <c r="D15" s="26">
        <v>94</v>
      </c>
      <c r="E15" s="26">
        <v>93</v>
      </c>
      <c r="F15" s="26">
        <v>94</v>
      </c>
      <c r="G15" s="26"/>
      <c r="H15" s="26"/>
      <c r="I15" s="26"/>
      <c r="J15" s="26"/>
      <c r="K15" s="26"/>
      <c r="L15" s="26"/>
      <c r="M15" s="26"/>
      <c r="N15" s="26"/>
      <c r="O15" s="26"/>
      <c r="P15" s="6">
        <v>85</v>
      </c>
      <c r="Q15" s="6">
        <v>80</v>
      </c>
    </row>
    <row r="16" spans="2:17" x14ac:dyDescent="0.25">
      <c r="B16" t="s">
        <v>26</v>
      </c>
      <c r="C16">
        <v>100</v>
      </c>
      <c r="D16">
        <v>100</v>
      </c>
      <c r="E16">
        <v>98</v>
      </c>
      <c r="F16">
        <v>97</v>
      </c>
      <c r="P16" s="6">
        <v>85</v>
      </c>
      <c r="Q16" s="6">
        <v>80</v>
      </c>
    </row>
    <row r="17" spans="2:17" x14ac:dyDescent="0.25">
      <c r="P17" s="6"/>
      <c r="Q17" s="6"/>
    </row>
    <row r="18" spans="2:17" x14ac:dyDescent="0.25">
      <c r="B18" t="s">
        <v>65</v>
      </c>
      <c r="C18">
        <v>98</v>
      </c>
      <c r="D18">
        <v>99</v>
      </c>
      <c r="E18">
        <v>96</v>
      </c>
      <c r="F18">
        <v>96</v>
      </c>
    </row>
    <row r="22" spans="2:17" ht="15.75" x14ac:dyDescent="0.25">
      <c r="B22" s="2" t="s">
        <v>88</v>
      </c>
    </row>
    <row r="24" spans="2:17" x14ac:dyDescent="0.25">
      <c r="B24" s="3" t="s">
        <v>37</v>
      </c>
      <c r="C24" s="16" t="s">
        <v>38</v>
      </c>
      <c r="D24" s="16" t="s">
        <v>20</v>
      </c>
      <c r="E24" s="16" t="s">
        <v>39</v>
      </c>
      <c r="F24" s="16" t="s">
        <v>40</v>
      </c>
      <c r="G24" s="16" t="s">
        <v>41</v>
      </c>
      <c r="H24" s="16" t="s">
        <v>42</v>
      </c>
      <c r="I24" s="16" t="s">
        <v>45</v>
      </c>
      <c r="J24" s="16" t="s">
        <v>46</v>
      </c>
      <c r="K24" s="16" t="s">
        <v>47</v>
      </c>
      <c r="L24" s="16" t="s">
        <v>54</v>
      </c>
      <c r="M24" s="16" t="s">
        <v>55</v>
      </c>
      <c r="N24" s="16" t="s">
        <v>56</v>
      </c>
      <c r="O24" s="16"/>
    </row>
    <row r="25" spans="2:17" x14ac:dyDescent="0.25">
      <c r="B25" s="3"/>
    </row>
    <row r="26" spans="2:17" x14ac:dyDescent="0.25">
      <c r="C26" s="16" t="s">
        <v>5</v>
      </c>
      <c r="D26" s="16" t="s">
        <v>5</v>
      </c>
      <c r="E26" s="16" t="s">
        <v>5</v>
      </c>
      <c r="F26" s="16" t="s">
        <v>5</v>
      </c>
      <c r="G26" s="16" t="s">
        <v>5</v>
      </c>
      <c r="H26" s="16" t="s">
        <v>5</v>
      </c>
      <c r="I26" s="16" t="s">
        <v>5</v>
      </c>
      <c r="J26" s="16" t="s">
        <v>5</v>
      </c>
      <c r="K26" s="16" t="s">
        <v>5</v>
      </c>
      <c r="L26" s="16" t="s">
        <v>5</v>
      </c>
      <c r="M26" s="16" t="s">
        <v>5</v>
      </c>
      <c r="N26" s="16" t="s">
        <v>5</v>
      </c>
      <c r="O26" s="16"/>
      <c r="P26" s="5" t="s">
        <v>18</v>
      </c>
    </row>
    <row r="27" spans="2:17" x14ac:dyDescent="0.25">
      <c r="B27" s="3" t="s">
        <v>6</v>
      </c>
      <c r="C27" s="16" t="s">
        <v>9</v>
      </c>
      <c r="D27" s="16" t="s">
        <v>9</v>
      </c>
      <c r="E27" s="16" t="s">
        <v>9</v>
      </c>
      <c r="F27" s="16" t="s">
        <v>9</v>
      </c>
      <c r="G27" s="16" t="s">
        <v>9</v>
      </c>
      <c r="H27" s="16" t="s">
        <v>9</v>
      </c>
      <c r="I27" s="16" t="s">
        <v>9</v>
      </c>
      <c r="J27" s="16" t="s">
        <v>9</v>
      </c>
      <c r="K27" s="16" t="s">
        <v>9</v>
      </c>
      <c r="L27" s="16" t="s">
        <v>9</v>
      </c>
      <c r="M27" s="16" t="s">
        <v>9</v>
      </c>
      <c r="N27" s="16" t="s">
        <v>9</v>
      </c>
      <c r="O27" s="16"/>
      <c r="P27" s="5" t="s">
        <v>5</v>
      </c>
    </row>
    <row r="28" spans="2:17" x14ac:dyDescent="0.25">
      <c r="C28" s="16" t="s">
        <v>12</v>
      </c>
      <c r="D28" s="16" t="s">
        <v>12</v>
      </c>
      <c r="E28" s="16" t="s">
        <v>12</v>
      </c>
      <c r="F28" s="16" t="s">
        <v>12</v>
      </c>
      <c r="G28" s="16" t="s">
        <v>12</v>
      </c>
      <c r="H28" s="16" t="s">
        <v>12</v>
      </c>
      <c r="I28" s="16" t="s">
        <v>12</v>
      </c>
      <c r="J28" s="16" t="s">
        <v>12</v>
      </c>
      <c r="K28" s="16" t="s">
        <v>12</v>
      </c>
      <c r="L28" s="16" t="s">
        <v>12</v>
      </c>
      <c r="M28" s="16" t="s">
        <v>12</v>
      </c>
      <c r="N28" s="16" t="s">
        <v>12</v>
      </c>
      <c r="O28" s="16"/>
      <c r="P28" s="5" t="s">
        <v>12</v>
      </c>
    </row>
    <row r="29" spans="2:17" x14ac:dyDescent="0.25">
      <c r="P29" s="15"/>
    </row>
    <row r="30" spans="2:17" x14ac:dyDescent="0.25">
      <c r="B30" s="26" t="s">
        <v>14</v>
      </c>
      <c r="C30" s="26">
        <v>100</v>
      </c>
      <c r="D30" s="26">
        <v>89</v>
      </c>
      <c r="E30" s="26">
        <v>92</v>
      </c>
      <c r="F30" s="26">
        <v>94</v>
      </c>
      <c r="G30" s="26">
        <v>96</v>
      </c>
      <c r="H30" s="26">
        <v>96</v>
      </c>
      <c r="I30" s="26">
        <v>94</v>
      </c>
      <c r="J30" s="26">
        <v>95</v>
      </c>
      <c r="K30" s="26">
        <v>95</v>
      </c>
      <c r="L30" s="26">
        <v>96</v>
      </c>
      <c r="M30" s="26">
        <v>96</v>
      </c>
      <c r="N30" s="26">
        <v>96</v>
      </c>
      <c r="O30" s="26"/>
      <c r="P30" s="6">
        <v>85</v>
      </c>
    </row>
    <row r="31" spans="2:17" x14ac:dyDescent="0.25">
      <c r="B31" t="s">
        <v>15</v>
      </c>
      <c r="C31">
        <v>100</v>
      </c>
      <c r="D31">
        <v>93</v>
      </c>
      <c r="E31">
        <v>94</v>
      </c>
      <c r="F31">
        <v>90</v>
      </c>
      <c r="G31">
        <v>92</v>
      </c>
      <c r="H31">
        <v>93</v>
      </c>
      <c r="I31">
        <v>94</v>
      </c>
      <c r="J31">
        <v>95</v>
      </c>
      <c r="K31">
        <v>95</v>
      </c>
      <c r="L31">
        <v>96</v>
      </c>
      <c r="M31">
        <v>95</v>
      </c>
      <c r="N31">
        <v>96</v>
      </c>
      <c r="P31" s="6">
        <v>85</v>
      </c>
    </row>
    <row r="32" spans="2:17" x14ac:dyDescent="0.25">
      <c r="B32" s="26" t="s">
        <v>16</v>
      </c>
      <c r="C32" s="26">
        <v>86</v>
      </c>
      <c r="D32" s="26">
        <v>90</v>
      </c>
      <c r="E32" s="26">
        <v>92</v>
      </c>
      <c r="F32" s="26">
        <v>93</v>
      </c>
      <c r="G32" s="26">
        <v>91</v>
      </c>
      <c r="H32" s="26">
        <v>89</v>
      </c>
      <c r="I32" s="26">
        <v>90</v>
      </c>
      <c r="J32" s="26">
        <v>90</v>
      </c>
      <c r="K32" s="26">
        <v>91</v>
      </c>
      <c r="L32" s="26">
        <v>92</v>
      </c>
      <c r="M32" s="26">
        <v>92</v>
      </c>
      <c r="N32" s="26">
        <v>93</v>
      </c>
      <c r="O32" s="26"/>
      <c r="P32" s="6">
        <v>80</v>
      </c>
    </row>
    <row r="33" spans="2:16" x14ac:dyDescent="0.25">
      <c r="B33" t="s">
        <v>26</v>
      </c>
      <c r="C33">
        <v>94</v>
      </c>
      <c r="D33">
        <v>95</v>
      </c>
      <c r="E33">
        <v>92</v>
      </c>
      <c r="F33">
        <v>93</v>
      </c>
      <c r="G33">
        <v>93</v>
      </c>
      <c r="H33">
        <v>93</v>
      </c>
      <c r="I33">
        <v>93</v>
      </c>
      <c r="J33">
        <v>94</v>
      </c>
      <c r="K33">
        <v>94</v>
      </c>
      <c r="L33">
        <v>94</v>
      </c>
      <c r="M33">
        <v>94</v>
      </c>
      <c r="N33">
        <v>95</v>
      </c>
      <c r="P33" s="6">
        <v>80</v>
      </c>
    </row>
    <row r="34" spans="2:16" x14ac:dyDescent="0.25">
      <c r="P34" s="6"/>
    </row>
    <row r="35" spans="2:16" x14ac:dyDescent="0.25">
      <c r="B35" t="s">
        <v>65</v>
      </c>
      <c r="C35">
        <v>93</v>
      </c>
      <c r="D35">
        <v>93</v>
      </c>
      <c r="E35">
        <v>92</v>
      </c>
      <c r="F35">
        <v>93</v>
      </c>
      <c r="G35">
        <v>93</v>
      </c>
      <c r="H35">
        <v>92</v>
      </c>
      <c r="I35">
        <v>92</v>
      </c>
      <c r="J35">
        <v>93</v>
      </c>
      <c r="K35">
        <v>94</v>
      </c>
      <c r="L35">
        <v>94</v>
      </c>
      <c r="M35">
        <v>94</v>
      </c>
      <c r="N35">
        <v>95</v>
      </c>
    </row>
    <row r="37" spans="2:16" x14ac:dyDescent="0.25">
      <c r="H37" s="3"/>
    </row>
  </sheetData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FC53-CC7B-4423-9A4B-BC410F759FB3}">
  <dimension ref="A2:EB70"/>
  <sheetViews>
    <sheetView topLeftCell="DA1" zoomScaleNormal="100" workbookViewId="0">
      <selection activeCell="CI11" sqref="CI11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60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69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61</v>
      </c>
      <c r="L5" s="3" t="s">
        <v>50</v>
      </c>
      <c r="M5" s="3" t="s">
        <v>2</v>
      </c>
      <c r="O5" s="16" t="s">
        <v>20</v>
      </c>
      <c r="S5" s="16" t="s">
        <v>62</v>
      </c>
      <c r="W5" s="3" t="s">
        <v>50</v>
      </c>
      <c r="X5" s="3" t="s">
        <v>2</v>
      </c>
      <c r="Z5" s="16" t="s">
        <v>21</v>
      </c>
      <c r="AD5" s="16" t="s">
        <v>63</v>
      </c>
      <c r="AH5" s="3" t="s">
        <v>50</v>
      </c>
      <c r="AI5" s="3" t="s">
        <v>2</v>
      </c>
      <c r="AK5" s="16" t="s">
        <v>34</v>
      </c>
      <c r="AO5" s="16" t="s">
        <v>66</v>
      </c>
      <c r="AS5" s="3" t="s">
        <v>50</v>
      </c>
      <c r="AT5" s="3" t="s">
        <v>2</v>
      </c>
      <c r="AV5" s="16" t="s">
        <v>35</v>
      </c>
      <c r="AZ5" s="16" t="s">
        <v>67</v>
      </c>
      <c r="BD5" s="3" t="s">
        <v>50</v>
      </c>
      <c r="BE5" s="3" t="s">
        <v>2</v>
      </c>
      <c r="BG5" s="16" t="s">
        <v>36</v>
      </c>
      <c r="BK5" s="16" t="s">
        <v>68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1</v>
      </c>
      <c r="D11" s="4">
        <f>D28+D45+D62</f>
        <v>1</v>
      </c>
      <c r="E11" s="23">
        <f>D11/C11</f>
        <v>1</v>
      </c>
      <c r="G11" s="4">
        <f>G28+G45+G62</f>
        <v>1</v>
      </c>
      <c r="H11" s="4">
        <f>H28+H45+H62</f>
        <v>1</v>
      </c>
      <c r="I11" s="23">
        <f>H11/G11</f>
        <v>1</v>
      </c>
      <c r="K11" s="6">
        <v>85</v>
      </c>
      <c r="M11" t="s">
        <v>14</v>
      </c>
      <c r="N11" s="4">
        <f>N28+N45+N62</f>
        <v>4</v>
      </c>
      <c r="O11" s="4">
        <f>O28+O45+O62</f>
        <v>4</v>
      </c>
      <c r="P11" s="23">
        <f>O11/N11</f>
        <v>1</v>
      </c>
      <c r="R11" s="4">
        <f>R28+R45+R62</f>
        <v>5</v>
      </c>
      <c r="S11" s="4">
        <f>S28+S45+S62</f>
        <v>5</v>
      </c>
      <c r="T11" s="23">
        <f>S11/R11</f>
        <v>1</v>
      </c>
      <c r="V11" s="6">
        <v>85</v>
      </c>
      <c r="X11" t="s">
        <v>14</v>
      </c>
      <c r="Y11" s="4">
        <f>Y28+Y45+Y62</f>
        <v>11</v>
      </c>
      <c r="Z11" s="4">
        <f>Z28+Z45+Z62</f>
        <v>11</v>
      </c>
      <c r="AA11" s="23">
        <f>Z11/Y11</f>
        <v>1</v>
      </c>
      <c r="AC11" s="4">
        <f>AC28+AC45+AC62</f>
        <v>16</v>
      </c>
      <c r="AD11" s="4">
        <f>AD28+AD45+AD62</f>
        <v>16</v>
      </c>
      <c r="AE11" s="23">
        <f>AD11/AC11</f>
        <v>1</v>
      </c>
      <c r="AG11" s="6">
        <v>85</v>
      </c>
      <c r="AI11" t="s">
        <v>14</v>
      </c>
      <c r="AJ11" s="4">
        <f>AJ28+AJ45+AJ62</f>
        <v>1</v>
      </c>
      <c r="AK11" s="4">
        <f>AK28+AK45+AK62</f>
        <v>1</v>
      </c>
      <c r="AL11" s="23">
        <f>AK11/AJ11</f>
        <v>1</v>
      </c>
      <c r="AN11" s="4">
        <f>AN28+AN45+AN62</f>
        <v>17</v>
      </c>
      <c r="AO11" s="4">
        <f>AO28+AO45+AO62</f>
        <v>17</v>
      </c>
      <c r="AP11" s="23">
        <f>AO11/AN11</f>
        <v>1</v>
      </c>
      <c r="AR11" s="6">
        <v>85</v>
      </c>
      <c r="AT11" t="s">
        <v>14</v>
      </c>
      <c r="AU11" s="4">
        <f>AU28+AU45+AU62</f>
        <v>3</v>
      </c>
      <c r="AV11" s="4">
        <f>AV28+AV45+AV62</f>
        <v>3</v>
      </c>
      <c r="AW11" s="23">
        <f>AV11/AU11</f>
        <v>1</v>
      </c>
      <c r="AY11" s="4">
        <f>AY28+AY45+AY62</f>
        <v>20</v>
      </c>
      <c r="AZ11" s="4">
        <f>AZ28+AZ45+AZ62</f>
        <v>20</v>
      </c>
      <c r="BA11" s="23">
        <f>AZ11/AY11</f>
        <v>1</v>
      </c>
      <c r="BC11" s="6">
        <v>85</v>
      </c>
      <c r="BE11" t="s">
        <v>14</v>
      </c>
      <c r="BF11" s="4">
        <f>BF28+BF45+BF62</f>
        <v>5</v>
      </c>
      <c r="BG11" s="4">
        <f>BG28+BG45+BG62</f>
        <v>5</v>
      </c>
      <c r="BH11" s="23">
        <f>BG11/BF11</f>
        <v>1</v>
      </c>
      <c r="BJ11" s="4">
        <f>BJ28+BJ45+BJ62</f>
        <v>25</v>
      </c>
      <c r="BK11" s="4">
        <f>BK28+BK45+BK62</f>
        <v>25</v>
      </c>
      <c r="BL11" s="23">
        <f>BK11/BJ11</f>
        <v>1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29</v>
      </c>
      <c r="BV11" s="4">
        <f>BV28+BV45+BV62</f>
        <v>29</v>
      </c>
      <c r="BW11" s="23">
        <f>BV11/BU11</f>
        <v>1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35</v>
      </c>
      <c r="CG11" s="4">
        <f>CG28+CG45+CG62</f>
        <v>35</v>
      </c>
      <c r="CH11" s="23">
        <f>CG11/CF11</f>
        <v>1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40</v>
      </c>
      <c r="CR11" s="4">
        <f>CR28+CR45+CR62</f>
        <v>40</v>
      </c>
      <c r="CS11" s="23">
        <f>CR11/CQ11</f>
        <v>1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44</v>
      </c>
      <c r="DC11" s="4">
        <f>DC28+DC45+DC62</f>
        <v>44</v>
      </c>
      <c r="DD11" s="23">
        <f>DC11/DB11</f>
        <v>1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47</v>
      </c>
      <c r="DN11" s="4">
        <f>DN28+DN45+DN62</f>
        <v>47</v>
      </c>
      <c r="DO11" s="23">
        <f>DN11/DM11</f>
        <v>1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53</v>
      </c>
      <c r="DY11" s="4">
        <f>DY28+DY45+DY62</f>
        <v>53</v>
      </c>
      <c r="DZ11" s="23">
        <f>DY11/DX11</f>
        <v>1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3</v>
      </c>
      <c r="D12" s="4">
        <f t="shared" si="0"/>
        <v>3</v>
      </c>
      <c r="E12" s="23">
        <f t="shared" ref="E12:E16" si="1">D12/C12</f>
        <v>1</v>
      </c>
      <c r="G12" s="4">
        <f t="shared" ref="G12:H14" si="2">G29+G46+G63</f>
        <v>3</v>
      </c>
      <c r="H12" s="4">
        <f t="shared" si="2"/>
        <v>3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6</v>
      </c>
      <c r="O12" s="4">
        <f t="shared" si="4"/>
        <v>5</v>
      </c>
      <c r="P12" s="23">
        <f t="shared" ref="P12:P14" si="5">O12/N12</f>
        <v>0.83333333333333337</v>
      </c>
      <c r="R12" s="4">
        <f t="shared" ref="R12:S14" si="6">R29+R46+R63</f>
        <v>9</v>
      </c>
      <c r="S12" s="4">
        <f t="shared" si="6"/>
        <v>8</v>
      </c>
      <c r="T12" s="23">
        <f t="shared" ref="T12:T14" si="7">S12/R12</f>
        <v>0.88888888888888884</v>
      </c>
      <c r="V12" s="6">
        <v>85</v>
      </c>
      <c r="X12" t="s">
        <v>15</v>
      </c>
      <c r="Y12" s="4">
        <f t="shared" ref="Y12:Z12" si="8">Y29+Y46+Y63</f>
        <v>8</v>
      </c>
      <c r="Z12" s="4">
        <f t="shared" si="8"/>
        <v>8</v>
      </c>
      <c r="AA12" s="23">
        <f t="shared" ref="AA12:AA14" si="9">Z12/Y12</f>
        <v>1</v>
      </c>
      <c r="AC12" s="4">
        <f t="shared" ref="AC12:AD12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6</v>
      </c>
      <c r="AK12" s="4">
        <f t="shared" ref="AK12" si="12">AK29+AK46+AK63</f>
        <v>6</v>
      </c>
      <c r="AL12" s="23">
        <f t="shared" ref="AL12:AL14" si="13">AK12/AJ12</f>
        <v>1</v>
      </c>
      <c r="AN12" s="4">
        <f t="shared" ref="AN12:AO12" si="14">AN29+AN46+AN63</f>
        <v>23</v>
      </c>
      <c r="AO12" s="4">
        <f t="shared" si="14"/>
        <v>22</v>
      </c>
      <c r="AP12" s="23">
        <f t="shared" ref="AP12:AP14" si="15">AO12/AN12</f>
        <v>0.95652173913043481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2" si="18">AY29+AY46+AY63</f>
        <v>27</v>
      </c>
      <c r="AZ12" s="4">
        <f t="shared" si="18"/>
        <v>26</v>
      </c>
      <c r="BA12" s="23">
        <f t="shared" ref="BA12:BA14" si="19">AZ12/AY12</f>
        <v>0.96296296296296291</v>
      </c>
      <c r="BC12" s="6">
        <v>85</v>
      </c>
      <c r="BE12" t="s">
        <v>15</v>
      </c>
      <c r="BF12" s="4">
        <f>BF29+BF46+BF63</f>
        <v>5</v>
      </c>
      <c r="BG12" s="4">
        <f t="shared" ref="BG12" si="20">BG29+BG46+BG63</f>
        <v>5</v>
      </c>
      <c r="BH12" s="23">
        <f t="shared" ref="BH12:BH14" si="21">BG12/BF12</f>
        <v>1</v>
      </c>
      <c r="BJ12" s="4">
        <f t="shared" ref="BJ12:BK12" si="22">BJ29+BJ46+BJ63</f>
        <v>32</v>
      </c>
      <c r="BK12" s="4">
        <f t="shared" si="22"/>
        <v>31</v>
      </c>
      <c r="BL12" s="23">
        <f t="shared" ref="BL12:BL14" si="23">BK12/BJ12</f>
        <v>0.96875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2" si="26">BU29+BU46+BU63</f>
        <v>40</v>
      </c>
      <c r="BV12" s="4">
        <f t="shared" si="26"/>
        <v>39</v>
      </c>
      <c r="BW12" s="23">
        <f t="shared" ref="BW12:BW14" si="27">BV12/BU12</f>
        <v>0.97499999999999998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2" si="30">CF29+CF46+CF63</f>
        <v>48</v>
      </c>
      <c r="CG12" s="4">
        <f t="shared" si="30"/>
        <v>47</v>
      </c>
      <c r="CH12" s="23">
        <f t="shared" ref="CH12:CH14" si="31">CG12/CF12</f>
        <v>0.97916666666666663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2" si="34">CQ29+CQ46+CQ63</f>
        <v>56</v>
      </c>
      <c r="CR12" s="4">
        <f t="shared" si="34"/>
        <v>55</v>
      </c>
      <c r="CS12" s="23">
        <f t="shared" ref="CS12:CS14" si="35">CR12/CQ12</f>
        <v>0.9821428571428571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2" si="38">DB29+DB46+DB63</f>
        <v>67</v>
      </c>
      <c r="DC12" s="4">
        <f t="shared" si="38"/>
        <v>66</v>
      </c>
      <c r="DD12" s="23">
        <f t="shared" ref="DD12:DD14" si="39">DC12/DB12</f>
        <v>0.9850746268656716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2" si="42">DM29+DM46+DM63</f>
        <v>74</v>
      </c>
      <c r="DN12" s="4">
        <f t="shared" si="42"/>
        <v>73</v>
      </c>
      <c r="DO12" s="23">
        <f t="shared" ref="DO12:DO14" si="43">DN12/DM12</f>
        <v>0.98648648648648651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2" si="46">DX29+DX46+DX63</f>
        <v>77</v>
      </c>
      <c r="DY12" s="4">
        <f t="shared" si="46"/>
        <v>76</v>
      </c>
      <c r="DZ12" s="23">
        <f t="shared" ref="DZ12:DZ14" si="47">DY12/DX12</f>
        <v>0.98701298701298701</v>
      </c>
      <c r="EB12" s="6">
        <v>85</v>
      </c>
    </row>
    <row r="13" spans="1:132" x14ac:dyDescent="0.25">
      <c r="B13" t="s">
        <v>16</v>
      </c>
      <c r="C13" s="4">
        <f t="shared" si="0"/>
        <v>3</v>
      </c>
      <c r="D13" s="4">
        <f t="shared" si="0"/>
        <v>2</v>
      </c>
      <c r="E13" s="23">
        <f t="shared" si="1"/>
        <v>0.66666666666666663</v>
      </c>
      <c r="G13" s="4">
        <f t="shared" si="2"/>
        <v>3</v>
      </c>
      <c r="H13" s="4">
        <f t="shared" si="2"/>
        <v>2</v>
      </c>
      <c r="I13" s="23">
        <f t="shared" si="3"/>
        <v>0.66666666666666663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10</v>
      </c>
      <c r="S13" s="4">
        <f t="shared" si="6"/>
        <v>9</v>
      </c>
      <c r="T13" s="23">
        <f t="shared" si="7"/>
        <v>0.9</v>
      </c>
      <c r="V13" s="6">
        <v>80</v>
      </c>
      <c r="X13" t="s">
        <v>16</v>
      </c>
      <c r="Y13" s="4">
        <f t="shared" ref="Y13:Z13" si="48">Y30+Y47+Y64</f>
        <v>11</v>
      </c>
      <c r="Z13" s="4">
        <f t="shared" si="48"/>
        <v>11</v>
      </c>
      <c r="AA13" s="23">
        <f t="shared" si="9"/>
        <v>1</v>
      </c>
      <c r="AC13" s="4">
        <f t="shared" ref="AC13:AD13" si="49">AC30+AC47+AC64</f>
        <v>21</v>
      </c>
      <c r="AD13" s="4">
        <f t="shared" si="49"/>
        <v>20</v>
      </c>
      <c r="AE13" s="23">
        <f t="shared" si="11"/>
        <v>0.95238095238095233</v>
      </c>
      <c r="AG13" s="6">
        <v>80</v>
      </c>
      <c r="AI13" t="s">
        <v>16</v>
      </c>
      <c r="AJ13" s="4">
        <f t="shared" ref="AJ13:AK13" si="50">AJ30+AJ47+AJ64</f>
        <v>5</v>
      </c>
      <c r="AK13" s="4">
        <f t="shared" si="50"/>
        <v>5</v>
      </c>
      <c r="AL13" s="23">
        <f t="shared" si="13"/>
        <v>1</v>
      </c>
      <c r="AN13" s="4">
        <f t="shared" ref="AN13:AO13" si="51">AN30+AN47+AN64</f>
        <v>26</v>
      </c>
      <c r="AO13" s="4">
        <f t="shared" si="51"/>
        <v>25</v>
      </c>
      <c r="AP13" s="23">
        <f t="shared" si="15"/>
        <v>0.96153846153846156</v>
      </c>
      <c r="AR13" s="6">
        <v>80</v>
      </c>
      <c r="AT13" t="s">
        <v>16</v>
      </c>
      <c r="AU13" s="4">
        <f t="shared" ref="AU13:AV13" si="52">AU30+AU47+AU64</f>
        <v>7</v>
      </c>
      <c r="AV13" s="4">
        <f t="shared" si="52"/>
        <v>7</v>
      </c>
      <c r="AW13" s="23">
        <f t="shared" si="17"/>
        <v>1</v>
      </c>
      <c r="AY13" s="4">
        <f t="shared" ref="AY13:AZ13" si="53">AY30+AY47+AY64</f>
        <v>33</v>
      </c>
      <c r="AZ13" s="4">
        <f t="shared" si="53"/>
        <v>32</v>
      </c>
      <c r="BA13" s="23">
        <f t="shared" si="19"/>
        <v>0.96969696969696972</v>
      </c>
      <c r="BC13" s="6">
        <v>80</v>
      </c>
      <c r="BE13" t="s">
        <v>16</v>
      </c>
      <c r="BF13" s="4">
        <f t="shared" ref="BF13:BG13" si="54">BF30+BF47+BF64</f>
        <v>14</v>
      </c>
      <c r="BG13" s="4">
        <f t="shared" si="54"/>
        <v>14</v>
      </c>
      <c r="BH13" s="23">
        <f t="shared" si="21"/>
        <v>1</v>
      </c>
      <c r="BJ13" s="4">
        <f t="shared" ref="BJ13:BK13" si="55">BJ30+BJ47+BJ64</f>
        <v>47</v>
      </c>
      <c r="BK13" s="4">
        <f t="shared" si="55"/>
        <v>46</v>
      </c>
      <c r="BL13" s="23">
        <f t="shared" si="23"/>
        <v>0.97872340425531912</v>
      </c>
      <c r="BN13" s="6">
        <v>80</v>
      </c>
      <c r="BP13" t="s">
        <v>16</v>
      </c>
      <c r="BQ13" s="4">
        <f t="shared" ref="BQ13:BR13" si="56">BQ30+BQ47+BQ64</f>
        <v>15</v>
      </c>
      <c r="BR13" s="4">
        <f t="shared" si="56"/>
        <v>13</v>
      </c>
      <c r="BS13" s="23">
        <f t="shared" si="25"/>
        <v>0.8666666666666667</v>
      </c>
      <c r="BU13" s="4">
        <f t="shared" ref="BU13:BV13" si="57">BU30+BU47+BU64</f>
        <v>62</v>
      </c>
      <c r="BV13" s="4">
        <f t="shared" si="57"/>
        <v>59</v>
      </c>
      <c r="BW13" s="23">
        <f t="shared" si="27"/>
        <v>0.95161290322580649</v>
      </c>
      <c r="BY13" s="6">
        <v>80</v>
      </c>
      <c r="CA13" t="s">
        <v>16</v>
      </c>
      <c r="CB13" s="4">
        <f t="shared" ref="CB13:CC13" si="58">CB30+CB47+CB64</f>
        <v>13</v>
      </c>
      <c r="CC13" s="4">
        <f t="shared" si="58"/>
        <v>12</v>
      </c>
      <c r="CD13" s="23">
        <f t="shared" si="29"/>
        <v>0.92307692307692313</v>
      </c>
      <c r="CF13" s="4">
        <f t="shared" ref="CF13:CG13" si="59">CF30+CF47+CF64</f>
        <v>75</v>
      </c>
      <c r="CG13" s="4">
        <f t="shared" si="59"/>
        <v>71</v>
      </c>
      <c r="CH13" s="23">
        <f t="shared" si="31"/>
        <v>0.94666666666666666</v>
      </c>
      <c r="CJ13" s="6">
        <v>80</v>
      </c>
      <c r="CL13" t="s">
        <v>16</v>
      </c>
      <c r="CM13" s="4">
        <f t="shared" ref="CM13:CN13" si="60">CM30+CM47+CM64</f>
        <v>6</v>
      </c>
      <c r="CN13" s="4">
        <f t="shared" si="60"/>
        <v>6</v>
      </c>
      <c r="CO13" s="23">
        <f t="shared" si="33"/>
        <v>1</v>
      </c>
      <c r="CQ13" s="4">
        <f t="shared" ref="CQ13:CR13" si="61">CQ30+CQ47+CQ64</f>
        <v>81</v>
      </c>
      <c r="CR13" s="4">
        <f t="shared" si="61"/>
        <v>77</v>
      </c>
      <c r="CS13" s="23">
        <f t="shared" si="35"/>
        <v>0.95061728395061729</v>
      </c>
      <c r="CU13" s="6">
        <v>80</v>
      </c>
      <c r="CW13" t="s">
        <v>16</v>
      </c>
      <c r="CX13" s="4">
        <f t="shared" ref="CX13:CY13" si="62">CX30+CX47+CX64</f>
        <v>10</v>
      </c>
      <c r="CY13" s="4">
        <f t="shared" si="62"/>
        <v>10</v>
      </c>
      <c r="CZ13" s="23">
        <f t="shared" si="37"/>
        <v>1</v>
      </c>
      <c r="DB13" s="4">
        <f t="shared" ref="DB13:DC13" si="63">DB30+DB47+DB64</f>
        <v>91</v>
      </c>
      <c r="DC13" s="4">
        <f t="shared" si="63"/>
        <v>87</v>
      </c>
      <c r="DD13" s="23">
        <f t="shared" si="39"/>
        <v>0.95604395604395609</v>
      </c>
      <c r="DF13" s="6">
        <v>80</v>
      </c>
      <c r="DH13" t="s">
        <v>16</v>
      </c>
      <c r="DI13" s="4">
        <f t="shared" ref="DI13:DJ13" si="64">DI30+DI47+DI64</f>
        <v>12</v>
      </c>
      <c r="DJ13" s="4">
        <f t="shared" si="64"/>
        <v>12</v>
      </c>
      <c r="DK13" s="23">
        <f t="shared" si="41"/>
        <v>1</v>
      </c>
      <c r="DM13" s="4">
        <f t="shared" ref="DM13:DN13" si="65">DM30+DM47+DM64</f>
        <v>103</v>
      </c>
      <c r="DN13" s="4">
        <f t="shared" si="65"/>
        <v>99</v>
      </c>
      <c r="DO13" s="23">
        <f t="shared" si="43"/>
        <v>0.96116504854368934</v>
      </c>
      <c r="DQ13" s="6">
        <v>80</v>
      </c>
      <c r="DS13" t="s">
        <v>16</v>
      </c>
      <c r="DT13" s="4">
        <f t="shared" ref="DT13:DU13" si="66">DT30+DT47+DT64</f>
        <v>17</v>
      </c>
      <c r="DU13" s="4">
        <f t="shared" si="66"/>
        <v>14</v>
      </c>
      <c r="DV13" s="23">
        <f t="shared" si="45"/>
        <v>0.82352941176470584</v>
      </c>
      <c r="DX13" s="4">
        <f t="shared" ref="DX13:DY13" si="67">DX30+DX47+DX64</f>
        <v>120</v>
      </c>
      <c r="DY13" s="4">
        <f t="shared" si="67"/>
        <v>113</v>
      </c>
      <c r="DZ13" s="23">
        <f t="shared" si="47"/>
        <v>0.94166666666666665</v>
      </c>
      <c r="EB13" s="6">
        <v>80</v>
      </c>
    </row>
    <row r="14" spans="1:132" x14ac:dyDescent="0.25">
      <c r="B14" t="s">
        <v>26</v>
      </c>
      <c r="C14" s="4">
        <f t="shared" si="0"/>
        <v>33</v>
      </c>
      <c r="D14" s="4">
        <f t="shared" si="0"/>
        <v>30</v>
      </c>
      <c r="E14" s="23">
        <f t="shared" si="1"/>
        <v>0.90909090909090906</v>
      </c>
      <c r="G14" s="4">
        <f t="shared" si="2"/>
        <v>33</v>
      </c>
      <c r="H14" s="4">
        <f t="shared" si="2"/>
        <v>30</v>
      </c>
      <c r="I14" s="23">
        <f t="shared" si="3"/>
        <v>0.90909090909090906</v>
      </c>
      <c r="K14" s="6">
        <v>80</v>
      </c>
      <c r="M14" t="s">
        <v>26</v>
      </c>
      <c r="N14" s="4">
        <f t="shared" si="4"/>
        <v>43</v>
      </c>
      <c r="O14" s="4">
        <f t="shared" si="4"/>
        <v>41</v>
      </c>
      <c r="P14" s="23">
        <f t="shared" si="5"/>
        <v>0.95348837209302328</v>
      </c>
      <c r="R14" s="4">
        <f t="shared" si="6"/>
        <v>76</v>
      </c>
      <c r="S14" s="4">
        <f t="shared" si="6"/>
        <v>71</v>
      </c>
      <c r="T14" s="23">
        <f t="shared" si="7"/>
        <v>0.93421052631578949</v>
      </c>
      <c r="V14" s="6">
        <v>80</v>
      </c>
      <c r="X14" t="s">
        <v>26</v>
      </c>
      <c r="Y14" s="4">
        <f t="shared" ref="Y14:Z14" si="68">Y31+Y48+Y65</f>
        <v>41</v>
      </c>
      <c r="Z14" s="4">
        <f t="shared" si="68"/>
        <v>37</v>
      </c>
      <c r="AA14" s="23">
        <f t="shared" si="9"/>
        <v>0.90243902439024393</v>
      </c>
      <c r="AC14" s="4">
        <f t="shared" ref="AC14:AD14" si="69">AC31+AC48+AC65</f>
        <v>117</v>
      </c>
      <c r="AD14" s="4">
        <f t="shared" si="69"/>
        <v>108</v>
      </c>
      <c r="AE14" s="23">
        <f t="shared" si="11"/>
        <v>0.92307692307692313</v>
      </c>
      <c r="AG14" s="6">
        <v>80</v>
      </c>
      <c r="AI14" t="s">
        <v>26</v>
      </c>
      <c r="AJ14" s="4">
        <f t="shared" ref="AJ14:AK14" si="70">AJ31+AJ48+AJ65</f>
        <v>19</v>
      </c>
      <c r="AK14" s="4">
        <f t="shared" si="70"/>
        <v>18</v>
      </c>
      <c r="AL14" s="23">
        <f t="shared" si="13"/>
        <v>0.94736842105263153</v>
      </c>
      <c r="AN14" s="4">
        <f t="shared" ref="AN14:AO14" si="71">AN31+AN48+AN65</f>
        <v>136</v>
      </c>
      <c r="AO14" s="4">
        <f t="shared" si="71"/>
        <v>126</v>
      </c>
      <c r="AP14" s="23">
        <f t="shared" si="15"/>
        <v>0.92647058823529416</v>
      </c>
      <c r="AR14" s="6">
        <v>80</v>
      </c>
      <c r="AT14" t="s">
        <v>26</v>
      </c>
      <c r="AU14" s="4">
        <f t="shared" ref="AU14:AV14" si="72">AU31+AU48+AU65</f>
        <v>35</v>
      </c>
      <c r="AV14" s="4">
        <f t="shared" si="72"/>
        <v>29</v>
      </c>
      <c r="AW14" s="23">
        <f t="shared" si="17"/>
        <v>0.82857142857142863</v>
      </c>
      <c r="AY14" s="4">
        <f t="shared" ref="AY14:AZ14" si="73">AY31+AY48+AY65</f>
        <v>171</v>
      </c>
      <c r="AZ14" s="4">
        <f t="shared" si="73"/>
        <v>155</v>
      </c>
      <c r="BA14" s="23">
        <f t="shared" si="19"/>
        <v>0.9064327485380117</v>
      </c>
      <c r="BC14" s="6">
        <v>80</v>
      </c>
      <c r="BE14" t="s">
        <v>26</v>
      </c>
      <c r="BF14" s="4">
        <f t="shared" ref="BF14:BG14" si="74">BF31+BF48+BF65</f>
        <v>43</v>
      </c>
      <c r="BG14" s="4">
        <f t="shared" si="74"/>
        <v>37</v>
      </c>
      <c r="BH14" s="23">
        <f t="shared" si="21"/>
        <v>0.86046511627906974</v>
      </c>
      <c r="BJ14" s="4">
        <f t="shared" ref="BJ14:BK14" si="75">BJ31+BJ48+BJ65</f>
        <v>214</v>
      </c>
      <c r="BK14" s="4">
        <f t="shared" si="75"/>
        <v>192</v>
      </c>
      <c r="BL14" s="23">
        <f t="shared" si="23"/>
        <v>0.89719626168224298</v>
      </c>
      <c r="BN14" s="6">
        <v>80</v>
      </c>
      <c r="BP14" t="s">
        <v>26</v>
      </c>
      <c r="BQ14" s="4">
        <f t="shared" ref="BQ14:BR14" si="76">BQ31+BQ48+BQ65</f>
        <v>69</v>
      </c>
      <c r="BR14" s="4">
        <f t="shared" si="76"/>
        <v>62</v>
      </c>
      <c r="BS14" s="23">
        <f t="shared" si="25"/>
        <v>0.89855072463768115</v>
      </c>
      <c r="BU14" s="4">
        <f t="shared" ref="BU14:BV14" si="77">BU31+BU48+BU65</f>
        <v>283</v>
      </c>
      <c r="BV14" s="4">
        <f t="shared" si="77"/>
        <v>254</v>
      </c>
      <c r="BW14" s="23">
        <f t="shared" si="27"/>
        <v>0.8975265017667845</v>
      </c>
      <c r="BY14" s="6">
        <v>80</v>
      </c>
      <c r="CA14" t="s">
        <v>26</v>
      </c>
      <c r="CB14" s="4">
        <f t="shared" ref="CB14:CC14" si="78">CB31+CB48+CB65</f>
        <v>29</v>
      </c>
      <c r="CC14" s="4">
        <f t="shared" si="78"/>
        <v>25</v>
      </c>
      <c r="CD14" s="23">
        <f t="shared" si="29"/>
        <v>0.86206896551724133</v>
      </c>
      <c r="CF14" s="4">
        <f t="shared" ref="CF14:CG14" si="79">CF31+CF48+CF65</f>
        <v>312</v>
      </c>
      <c r="CG14" s="4">
        <f t="shared" si="79"/>
        <v>279</v>
      </c>
      <c r="CH14" s="23">
        <f t="shared" si="31"/>
        <v>0.89423076923076927</v>
      </c>
      <c r="CJ14" s="6">
        <v>80</v>
      </c>
      <c r="CL14" t="s">
        <v>26</v>
      </c>
      <c r="CM14" s="4">
        <f t="shared" ref="CM14:CN14" si="80">CM31+CM48+CM65</f>
        <v>29</v>
      </c>
      <c r="CN14" s="4">
        <f t="shared" si="80"/>
        <v>27</v>
      </c>
      <c r="CO14" s="23">
        <f t="shared" si="33"/>
        <v>0.93103448275862066</v>
      </c>
      <c r="CQ14" s="4">
        <f t="shared" ref="CQ14:CR14" si="81">CQ31+CQ48+CQ65</f>
        <v>341</v>
      </c>
      <c r="CR14" s="4">
        <f t="shared" si="81"/>
        <v>306</v>
      </c>
      <c r="CS14" s="23">
        <f t="shared" si="35"/>
        <v>0.8973607038123167</v>
      </c>
      <c r="CU14" s="6">
        <v>80</v>
      </c>
      <c r="CW14" t="s">
        <v>26</v>
      </c>
      <c r="CX14" s="4">
        <f t="shared" ref="CX14:CY14" si="82">CX31+CX48+CX65</f>
        <v>23</v>
      </c>
      <c r="CY14" s="4">
        <f t="shared" si="82"/>
        <v>21</v>
      </c>
      <c r="CZ14" s="23">
        <f t="shared" si="37"/>
        <v>0.91304347826086951</v>
      </c>
      <c r="DB14" s="4">
        <f t="shared" ref="DB14:DC14" si="83">DB31+DB48+DB65</f>
        <v>364</v>
      </c>
      <c r="DC14" s="4">
        <f t="shared" si="83"/>
        <v>327</v>
      </c>
      <c r="DD14" s="23">
        <f t="shared" si="39"/>
        <v>0.89835164835164838</v>
      </c>
      <c r="DF14" s="6">
        <v>80</v>
      </c>
      <c r="DH14" t="s">
        <v>26</v>
      </c>
      <c r="DI14" s="4">
        <f t="shared" ref="DI14:DJ14" si="84">DI31+DI48+DI65</f>
        <v>40</v>
      </c>
      <c r="DJ14" s="4">
        <f t="shared" si="84"/>
        <v>39</v>
      </c>
      <c r="DK14" s="23">
        <f t="shared" si="41"/>
        <v>0.97499999999999998</v>
      </c>
      <c r="DM14" s="4">
        <f t="shared" ref="DM14:DN14" si="85">DM31+DM48+DM65</f>
        <v>404</v>
      </c>
      <c r="DN14" s="4">
        <f t="shared" si="85"/>
        <v>366</v>
      </c>
      <c r="DO14" s="23">
        <f t="shared" si="43"/>
        <v>0.90594059405940597</v>
      </c>
      <c r="DQ14" s="6">
        <v>80</v>
      </c>
      <c r="DS14" t="s">
        <v>26</v>
      </c>
      <c r="DT14" s="4">
        <f t="shared" ref="DT14:DU14" si="86">DT31+DT48+DT65</f>
        <v>35</v>
      </c>
      <c r="DU14" s="4">
        <f t="shared" si="86"/>
        <v>31</v>
      </c>
      <c r="DV14" s="23">
        <f t="shared" si="45"/>
        <v>0.88571428571428568</v>
      </c>
      <c r="DX14" s="4">
        <f t="shared" ref="DX14:DY14" si="87">DX31+DX48+DX65</f>
        <v>439</v>
      </c>
      <c r="DY14" s="4">
        <f t="shared" si="87"/>
        <v>397</v>
      </c>
      <c r="DZ14" s="23">
        <f t="shared" si="47"/>
        <v>0.90432801822323461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40</v>
      </c>
      <c r="D16" s="14">
        <f>SUM(D11:D15)</f>
        <v>36</v>
      </c>
      <c r="E16" s="25">
        <f t="shared" si="1"/>
        <v>0.9</v>
      </c>
      <c r="F16" s="21"/>
      <c r="G16" s="14">
        <f>SUM(G11:G15)</f>
        <v>40</v>
      </c>
      <c r="H16" s="14">
        <f>SUM(H11:H15)</f>
        <v>36</v>
      </c>
      <c r="I16" s="25">
        <f t="shared" ref="I16" si="88">H16/G16</f>
        <v>0.9</v>
      </c>
      <c r="M16" s="21" t="s">
        <v>17</v>
      </c>
      <c r="N16" s="14">
        <f>SUM(N11:N15)</f>
        <v>60</v>
      </c>
      <c r="O16" s="14">
        <f>SUM(O11:O15)</f>
        <v>57</v>
      </c>
      <c r="P16" s="25">
        <f t="shared" ref="P16" si="89">O16/N16</f>
        <v>0.95</v>
      </c>
      <c r="Q16" s="21"/>
      <c r="R16" s="14">
        <f>SUM(R11:R15)</f>
        <v>100</v>
      </c>
      <c r="S16" s="14">
        <f>SUM(S11:S15)</f>
        <v>93</v>
      </c>
      <c r="T16" s="25">
        <f t="shared" ref="T16" si="90">S16/R16</f>
        <v>0.93</v>
      </c>
      <c r="X16" s="21" t="s">
        <v>17</v>
      </c>
      <c r="Y16" s="14">
        <f>SUM(Y11:Y15)</f>
        <v>71</v>
      </c>
      <c r="Z16" s="14">
        <f>SUM(Z11:Z15)</f>
        <v>67</v>
      </c>
      <c r="AA16" s="25">
        <f t="shared" ref="AA16" si="91">Z16/Y16</f>
        <v>0.94366197183098588</v>
      </c>
      <c r="AB16" s="21"/>
      <c r="AC16" s="14">
        <f>SUM(AC11:AC15)</f>
        <v>171</v>
      </c>
      <c r="AD16" s="14">
        <f>SUM(AD11:AD15)</f>
        <v>160</v>
      </c>
      <c r="AE16" s="25">
        <f t="shared" ref="AE16" si="92">AD16/AC16</f>
        <v>0.93567251461988299</v>
      </c>
      <c r="AI16" s="21" t="s">
        <v>17</v>
      </c>
      <c r="AJ16" s="14">
        <f>SUM(AJ11:AJ15)</f>
        <v>31</v>
      </c>
      <c r="AK16" s="14">
        <f>SUM(AK11:AK15)</f>
        <v>30</v>
      </c>
      <c r="AL16" s="25">
        <f t="shared" ref="AL16" si="93">AK16/AJ16</f>
        <v>0.967741935483871</v>
      </c>
      <c r="AM16" s="21"/>
      <c r="AN16" s="14">
        <f>SUM(AN11:AN15)</f>
        <v>202</v>
      </c>
      <c r="AO16" s="14">
        <f>SUM(AO11:AO15)</f>
        <v>190</v>
      </c>
      <c r="AP16" s="25">
        <f t="shared" ref="AP16" si="94">AO16/AN16</f>
        <v>0.94059405940594054</v>
      </c>
      <c r="AT16" s="21" t="s">
        <v>17</v>
      </c>
      <c r="AU16" s="14">
        <f>SUM(AU11:AU15)</f>
        <v>49</v>
      </c>
      <c r="AV16" s="14">
        <f>SUM(AV11:AV15)</f>
        <v>43</v>
      </c>
      <c r="AW16" s="25">
        <f t="shared" ref="AW16" si="95">AV16/AU16</f>
        <v>0.87755102040816324</v>
      </c>
      <c r="AX16" s="21"/>
      <c r="AY16" s="14">
        <f>SUM(AY11:AY15)</f>
        <v>251</v>
      </c>
      <c r="AZ16" s="14">
        <f>SUM(AZ11:AZ15)</f>
        <v>233</v>
      </c>
      <c r="BA16" s="25">
        <f t="shared" ref="BA16" si="96">AZ16/AY16</f>
        <v>0.92828685258964139</v>
      </c>
      <c r="BE16" s="21" t="s">
        <v>17</v>
      </c>
      <c r="BF16" s="14">
        <f>SUM(BF11:BF15)</f>
        <v>67</v>
      </c>
      <c r="BG16" s="14">
        <f>SUM(BG11:BG15)</f>
        <v>61</v>
      </c>
      <c r="BH16" s="25">
        <f t="shared" ref="BH16" si="97">BG16/BF16</f>
        <v>0.91044776119402981</v>
      </c>
      <c r="BI16" s="21"/>
      <c r="BJ16" s="14">
        <f>SUM(BJ11:BJ15)</f>
        <v>318</v>
      </c>
      <c r="BK16" s="14">
        <f>SUM(BK11:BK15)</f>
        <v>294</v>
      </c>
      <c r="BL16" s="25">
        <f t="shared" ref="BL16" si="98">BK16/BJ16</f>
        <v>0.92452830188679247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99">BR16/BQ16</f>
        <v>0.90625</v>
      </c>
      <c r="BT16" s="21"/>
      <c r="BU16" s="14">
        <f>SUM(BU11:BU15)</f>
        <v>414</v>
      </c>
      <c r="BV16" s="14">
        <f>SUM(BV11:BV15)</f>
        <v>381</v>
      </c>
      <c r="BW16" s="25">
        <f t="shared" ref="BW16" si="100">BV16/BU16</f>
        <v>0.92028985507246375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101">CC16/CB16</f>
        <v>0.9107142857142857</v>
      </c>
      <c r="CE16" s="21"/>
      <c r="CF16" s="14">
        <f>SUM(CF11:CF15)</f>
        <v>470</v>
      </c>
      <c r="CG16" s="14">
        <f>SUM(CG11:CG15)</f>
        <v>432</v>
      </c>
      <c r="CH16" s="25">
        <f t="shared" ref="CH16" si="102">CG16/CF16</f>
        <v>0.91914893617021276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103">CN16/CM16</f>
        <v>0.95833333333333337</v>
      </c>
      <c r="CP16" s="21"/>
      <c r="CQ16" s="14">
        <f>SUM(CQ11:CQ15)</f>
        <v>518</v>
      </c>
      <c r="CR16" s="14">
        <f>SUM(CR11:CR15)</f>
        <v>478</v>
      </c>
      <c r="CS16" s="25">
        <f t="shared" ref="CS16" si="104">CR16/CQ16</f>
        <v>0.92277992277992282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105">CY16/CX16</f>
        <v>0.95833333333333337</v>
      </c>
      <c r="DA16" s="21"/>
      <c r="DB16" s="14">
        <f>SUM(DB11:DB15)</f>
        <v>566</v>
      </c>
      <c r="DC16" s="14">
        <f>SUM(DC11:DC15)</f>
        <v>524</v>
      </c>
      <c r="DD16" s="25">
        <f t="shared" ref="DD16" si="106">DC16/DB16</f>
        <v>0.9257950530035336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107">DJ16/DI16</f>
        <v>0.9838709677419355</v>
      </c>
      <c r="DL16" s="21"/>
      <c r="DM16" s="14">
        <f>SUM(DM11:DM15)</f>
        <v>628</v>
      </c>
      <c r="DN16" s="14">
        <f>SUM(DN11:DN15)</f>
        <v>585</v>
      </c>
      <c r="DO16" s="25">
        <f t="shared" ref="DO16" si="108">DN16/DM16</f>
        <v>0.93152866242038213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109">DU16/DT16</f>
        <v>0.88524590163934425</v>
      </c>
      <c r="DW16" s="21"/>
      <c r="DX16" s="14">
        <f>SUM(DX11:DX15)</f>
        <v>689</v>
      </c>
      <c r="DY16" s="14">
        <f>SUM(DY11:DY15)</f>
        <v>639</v>
      </c>
      <c r="DZ16" s="25">
        <f t="shared" ref="DZ16" si="110">DY16/DX16</f>
        <v>0.92743105950653115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61</v>
      </c>
      <c r="L22" s="3" t="s">
        <v>51</v>
      </c>
      <c r="M22" s="3" t="s">
        <v>43</v>
      </c>
      <c r="O22" s="16" t="s">
        <v>20</v>
      </c>
      <c r="S22" s="16" t="s">
        <v>62</v>
      </c>
      <c r="W22" s="3" t="s">
        <v>51</v>
      </c>
      <c r="X22" s="3" t="s">
        <v>43</v>
      </c>
      <c r="Z22" s="16" t="s">
        <v>21</v>
      </c>
      <c r="AD22" s="16" t="s">
        <v>63</v>
      </c>
      <c r="AH22" s="3" t="s">
        <v>51</v>
      </c>
      <c r="AI22" s="3" t="s">
        <v>43</v>
      </c>
      <c r="AK22" s="16" t="s">
        <v>34</v>
      </c>
      <c r="AO22" s="16" t="s">
        <v>66</v>
      </c>
      <c r="AS22" s="3" t="s">
        <v>51</v>
      </c>
      <c r="AT22" s="3" t="s">
        <v>43</v>
      </c>
      <c r="AV22" s="16" t="s">
        <v>35</v>
      </c>
      <c r="AZ22" s="16" t="s">
        <v>67</v>
      </c>
      <c r="BD22" s="3" t="s">
        <v>51</v>
      </c>
      <c r="BE22" s="3" t="s">
        <v>43</v>
      </c>
      <c r="BG22" s="16" t="s">
        <v>36</v>
      </c>
      <c r="BK22" s="16" t="s">
        <v>68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/>
      <c r="D28" s="4"/>
      <c r="E28" s="23" t="e">
        <f>D28/C28</f>
        <v>#DIV/0!</v>
      </c>
      <c r="G28" s="4">
        <f>C28+0</f>
        <v>0</v>
      </c>
      <c r="H28" s="4">
        <f>D28+0</f>
        <v>0</v>
      </c>
      <c r="I28" s="23" t="e">
        <f>H28/G28</f>
        <v>#DIV/0!</v>
      </c>
      <c r="K28" s="6">
        <v>85</v>
      </c>
      <c r="M28" t="s">
        <v>14</v>
      </c>
      <c r="N28" s="4">
        <v>2</v>
      </c>
      <c r="O28" s="4">
        <v>2</v>
      </c>
      <c r="P28" s="23">
        <f t="shared" ref="P28:P31" si="111">O28/N28</f>
        <v>1</v>
      </c>
      <c r="R28" s="4">
        <f t="shared" ref="R28:S31" si="112">G28+N28</f>
        <v>2</v>
      </c>
      <c r="S28" s="4">
        <f t="shared" si="112"/>
        <v>2</v>
      </c>
      <c r="T28" s="23">
        <f>S28/R28</f>
        <v>1</v>
      </c>
      <c r="V28" s="6">
        <v>85</v>
      </c>
      <c r="X28" t="s">
        <v>14</v>
      </c>
      <c r="Y28" s="4">
        <v>4</v>
      </c>
      <c r="Z28" s="4">
        <v>4</v>
      </c>
      <c r="AA28" s="23">
        <f t="shared" ref="AA28:AA31" si="113">Z28/Y28</f>
        <v>1</v>
      </c>
      <c r="AC28" s="4">
        <f t="shared" ref="AC28:AC31" si="114">R28+Y28</f>
        <v>6</v>
      </c>
      <c r="AD28" s="4">
        <f t="shared" ref="AD28:AD31" si="115">S28+Z28</f>
        <v>6</v>
      </c>
      <c r="AE28" s="23">
        <f>AD28/AC28</f>
        <v>1</v>
      </c>
      <c r="AG28" s="6">
        <v>85</v>
      </c>
      <c r="AI28" t="s">
        <v>14</v>
      </c>
      <c r="AJ28" s="4">
        <v>1</v>
      </c>
      <c r="AK28" s="4">
        <v>1</v>
      </c>
      <c r="AL28" s="23">
        <f t="shared" ref="AL28:AL31" si="116">AK28/AJ28</f>
        <v>1</v>
      </c>
      <c r="AN28" s="4">
        <f t="shared" ref="AN28:AN31" si="117">AC28+AJ28</f>
        <v>7</v>
      </c>
      <c r="AO28" s="4">
        <f t="shared" ref="AO28:AO31" si="118">AD28+AK28</f>
        <v>7</v>
      </c>
      <c r="AP28" s="23">
        <f>AO28/AN28</f>
        <v>1</v>
      </c>
      <c r="AR28" s="6">
        <v>85</v>
      </c>
      <c r="AT28" t="s">
        <v>14</v>
      </c>
      <c r="AU28" s="4">
        <v>1</v>
      </c>
      <c r="AV28" s="4">
        <v>1</v>
      </c>
      <c r="AW28" s="23">
        <f t="shared" ref="AW28" si="119">AV28/AU28</f>
        <v>1</v>
      </c>
      <c r="AY28" s="4">
        <f t="shared" ref="AY28:AY31" si="120">AN28+AU28</f>
        <v>8</v>
      </c>
      <c r="AZ28" s="4">
        <f t="shared" ref="AZ28:AZ31" si="121">AO28+AV28</f>
        <v>8</v>
      </c>
      <c r="BA28" s="23">
        <f>AZ28/AY28</f>
        <v>1</v>
      </c>
      <c r="BC28" s="6">
        <v>85</v>
      </c>
      <c r="BE28" t="s">
        <v>14</v>
      </c>
      <c r="BF28" s="4">
        <v>4</v>
      </c>
      <c r="BG28" s="4">
        <v>4</v>
      </c>
      <c r="BH28" s="23">
        <f t="shared" ref="BH28:BH29" si="122">BG28/BF28</f>
        <v>1</v>
      </c>
      <c r="BJ28" s="4">
        <f t="shared" ref="BJ28:BJ31" si="123">AY28+BF28</f>
        <v>12</v>
      </c>
      <c r="BK28" s="4">
        <f t="shared" ref="BK28:BK31" si="124">AZ28+BG28</f>
        <v>12</v>
      </c>
      <c r="BL28" s="23">
        <f>BK28/BJ28</f>
        <v>1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125">BR28/BQ28</f>
        <v>1</v>
      </c>
      <c r="BU28" s="4">
        <f t="shared" ref="BU28:BU31" si="126">BJ28+BQ28</f>
        <v>13</v>
      </c>
      <c r="BV28" s="4">
        <f t="shared" ref="BV28:BV31" si="127">BK28+BR28</f>
        <v>13</v>
      </c>
      <c r="BW28" s="23">
        <f>BV28/BU28</f>
        <v>1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128">CC28/CB28</f>
        <v>1</v>
      </c>
      <c r="CF28" s="4">
        <f t="shared" ref="CF28:CF31" si="129">BU28+CB28</f>
        <v>17</v>
      </c>
      <c r="CG28" s="4">
        <f t="shared" ref="CG28:CG31" si="130">BV28+CC28</f>
        <v>17</v>
      </c>
      <c r="CH28" s="23">
        <f>CG28/CF28</f>
        <v>1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131">CN28/CM28</f>
        <v>1</v>
      </c>
      <c r="CQ28" s="4">
        <f t="shared" ref="CQ28:CQ31" si="132">CF28+CM28</f>
        <v>19</v>
      </c>
      <c r="CR28" s="4">
        <f t="shared" ref="CR28:CR31" si="133">CG28+CN28</f>
        <v>19</v>
      </c>
      <c r="CS28" s="23">
        <f>CR28/CQ28</f>
        <v>1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134">CY28/CX28</f>
        <v>1</v>
      </c>
      <c r="DB28" s="4">
        <f t="shared" ref="DB28:DB31" si="135">CQ28+CX28</f>
        <v>22</v>
      </c>
      <c r="DC28" s="4">
        <f t="shared" ref="DC28:DC31" si="136">CR28+CY28</f>
        <v>22</v>
      </c>
      <c r="DD28" s="23">
        <f>DC28/DB28</f>
        <v>1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137">DJ28/DI28</f>
        <v>1</v>
      </c>
      <c r="DM28" s="4">
        <f t="shared" ref="DM28:DM31" si="138">DB28+DI28</f>
        <v>25</v>
      </c>
      <c r="DN28" s="4">
        <f t="shared" ref="DN28:DN31" si="139">DC28+DJ28</f>
        <v>25</v>
      </c>
      <c r="DO28" s="23">
        <f>DN28/DM28</f>
        <v>1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40">DU28/DT28</f>
        <v>1</v>
      </c>
      <c r="DX28" s="4">
        <f t="shared" ref="DX28:DX31" si="141">DM28+DT28</f>
        <v>31</v>
      </c>
      <c r="DY28" s="4">
        <f t="shared" ref="DY28:DY31" si="142">DN28+DU28</f>
        <v>31</v>
      </c>
      <c r="DZ28" s="23">
        <f>DY28/DX28</f>
        <v>1</v>
      </c>
      <c r="EB28" s="6">
        <v>85</v>
      </c>
    </row>
    <row r="29" spans="1:132" x14ac:dyDescent="0.25">
      <c r="B29" t="s">
        <v>15</v>
      </c>
      <c r="C29" s="4"/>
      <c r="D29" s="4"/>
      <c r="E29" s="23" t="e">
        <f t="shared" ref="E29:E31" si="143">D29/C29</f>
        <v>#DIV/0!</v>
      </c>
      <c r="G29" s="4">
        <f t="shared" ref="G29:G31" si="144">C29+0</f>
        <v>0</v>
      </c>
      <c r="H29" s="4">
        <f t="shared" ref="H29:H31" si="145">D29+0</f>
        <v>0</v>
      </c>
      <c r="I29" s="23" t="e">
        <f t="shared" ref="I29:I31" si="146">H29/G29</f>
        <v>#DIV/0!</v>
      </c>
      <c r="K29" s="6">
        <v>85</v>
      </c>
      <c r="M29" t="s">
        <v>15</v>
      </c>
      <c r="N29" s="4">
        <v>3</v>
      </c>
      <c r="O29" s="4">
        <v>2</v>
      </c>
      <c r="P29" s="23">
        <f t="shared" si="111"/>
        <v>0.66666666666666663</v>
      </c>
      <c r="R29" s="4">
        <f t="shared" si="112"/>
        <v>3</v>
      </c>
      <c r="S29" s="4">
        <f t="shared" si="112"/>
        <v>2</v>
      </c>
      <c r="T29" s="23">
        <f t="shared" ref="T29:T31" si="147">S29/R29</f>
        <v>0.66666666666666663</v>
      </c>
      <c r="V29" s="6">
        <v>85</v>
      </c>
      <c r="X29" t="s">
        <v>15</v>
      </c>
      <c r="Y29" s="4">
        <v>5</v>
      </c>
      <c r="Z29" s="4">
        <v>5</v>
      </c>
      <c r="AA29" s="23">
        <f t="shared" si="113"/>
        <v>1</v>
      </c>
      <c r="AC29" s="4">
        <f t="shared" si="114"/>
        <v>8</v>
      </c>
      <c r="AD29" s="4">
        <f t="shared" si="115"/>
        <v>7</v>
      </c>
      <c r="AE29" s="23">
        <f t="shared" ref="AE29:AE31" si="148">AD29/AC29</f>
        <v>0.875</v>
      </c>
      <c r="AG29" s="6">
        <v>85</v>
      </c>
      <c r="AI29" t="s">
        <v>15</v>
      </c>
      <c r="AJ29" s="4"/>
      <c r="AK29" s="4"/>
      <c r="AL29" s="23"/>
      <c r="AN29" s="4">
        <f t="shared" si="117"/>
        <v>8</v>
      </c>
      <c r="AO29" s="4">
        <f t="shared" si="118"/>
        <v>7</v>
      </c>
      <c r="AP29" s="23">
        <f t="shared" ref="AP29:AP31" si="149">AO29/AN29</f>
        <v>0.875</v>
      </c>
      <c r="AR29" s="6">
        <v>85</v>
      </c>
      <c r="AT29" t="s">
        <v>15</v>
      </c>
      <c r="AU29" s="4"/>
      <c r="AV29" s="4"/>
      <c r="AW29" s="23"/>
      <c r="AY29" s="4">
        <f t="shared" si="120"/>
        <v>8</v>
      </c>
      <c r="AZ29" s="4">
        <f t="shared" si="121"/>
        <v>7</v>
      </c>
      <c r="BA29" s="23">
        <f t="shared" ref="BA29:BA31" si="150">AZ29/AY29</f>
        <v>0.875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122"/>
        <v>1</v>
      </c>
      <c r="BJ29" s="4">
        <f t="shared" si="123"/>
        <v>11</v>
      </c>
      <c r="BK29" s="4">
        <f t="shared" si="124"/>
        <v>10</v>
      </c>
      <c r="BL29" s="23">
        <f t="shared" ref="BL29:BL31" si="151">BK29/BJ29</f>
        <v>0.90909090909090906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125"/>
        <v>1</v>
      </c>
      <c r="BU29" s="4">
        <f t="shared" si="126"/>
        <v>15</v>
      </c>
      <c r="BV29" s="4">
        <f t="shared" si="127"/>
        <v>14</v>
      </c>
      <c r="BW29" s="23">
        <f t="shared" ref="BW29:BW31" si="152">BV29/BU29</f>
        <v>0.93333333333333335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128"/>
        <v>1</v>
      </c>
      <c r="CF29" s="4">
        <f t="shared" si="129"/>
        <v>17</v>
      </c>
      <c r="CG29" s="4">
        <f t="shared" si="130"/>
        <v>16</v>
      </c>
      <c r="CH29" s="23">
        <f t="shared" ref="CH29:CH31" si="153">CG29/CF29</f>
        <v>0.94117647058823528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131"/>
        <v>1</v>
      </c>
      <c r="CQ29" s="4">
        <f t="shared" si="132"/>
        <v>23</v>
      </c>
      <c r="CR29" s="4">
        <f t="shared" si="133"/>
        <v>22</v>
      </c>
      <c r="CS29" s="23">
        <f t="shared" ref="CS29:CS31" si="154">CR29/CQ29</f>
        <v>0.95652173913043481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134"/>
        <v>1</v>
      </c>
      <c r="DB29" s="4">
        <f t="shared" si="135"/>
        <v>27</v>
      </c>
      <c r="DC29" s="4">
        <f t="shared" si="136"/>
        <v>26</v>
      </c>
      <c r="DD29" s="23">
        <f t="shared" ref="DD29:DD31" si="155">DC29/DB29</f>
        <v>0.96296296296296291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137"/>
        <v>1</v>
      </c>
      <c r="DM29" s="4">
        <f t="shared" si="138"/>
        <v>31</v>
      </c>
      <c r="DN29" s="4">
        <f t="shared" si="139"/>
        <v>30</v>
      </c>
      <c r="DO29" s="23">
        <f t="shared" ref="DO29:DO31" si="156">DN29/DM29</f>
        <v>0.967741935483871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40"/>
        <v>1</v>
      </c>
      <c r="DX29" s="4">
        <f t="shared" si="141"/>
        <v>33</v>
      </c>
      <c r="DY29" s="4">
        <f t="shared" si="142"/>
        <v>32</v>
      </c>
      <c r="DZ29" s="23">
        <f t="shared" ref="DZ29:DZ31" si="157">DY29/DX29</f>
        <v>0.96969696969696972</v>
      </c>
      <c r="EB29" s="6">
        <v>85</v>
      </c>
    </row>
    <row r="30" spans="1:132" x14ac:dyDescent="0.25">
      <c r="B30" t="s">
        <v>16</v>
      </c>
      <c r="C30" s="4">
        <v>2</v>
      </c>
      <c r="D30" s="4">
        <v>1</v>
      </c>
      <c r="E30" s="23">
        <f t="shared" si="143"/>
        <v>0.5</v>
      </c>
      <c r="G30" s="4">
        <f t="shared" si="144"/>
        <v>2</v>
      </c>
      <c r="H30" s="4">
        <f t="shared" si="145"/>
        <v>1</v>
      </c>
      <c r="I30" s="23">
        <f t="shared" si="146"/>
        <v>0.5</v>
      </c>
      <c r="K30" s="6">
        <v>80</v>
      </c>
      <c r="M30" t="s">
        <v>16</v>
      </c>
      <c r="N30" s="4">
        <v>4</v>
      </c>
      <c r="O30" s="4">
        <v>4</v>
      </c>
      <c r="P30" s="23">
        <f t="shared" si="111"/>
        <v>1</v>
      </c>
      <c r="R30" s="4">
        <f t="shared" si="112"/>
        <v>6</v>
      </c>
      <c r="S30" s="4">
        <f t="shared" si="112"/>
        <v>5</v>
      </c>
      <c r="T30" s="23">
        <f t="shared" si="147"/>
        <v>0.83333333333333337</v>
      </c>
      <c r="V30" s="6">
        <v>80</v>
      </c>
      <c r="X30" t="s">
        <v>16</v>
      </c>
      <c r="Y30" s="4">
        <v>2</v>
      </c>
      <c r="Z30" s="4">
        <v>2</v>
      </c>
      <c r="AA30" s="23">
        <f t="shared" si="113"/>
        <v>1</v>
      </c>
      <c r="AC30" s="4">
        <f t="shared" si="114"/>
        <v>8</v>
      </c>
      <c r="AD30" s="4">
        <f t="shared" si="115"/>
        <v>7</v>
      </c>
      <c r="AE30" s="23">
        <f t="shared" si="148"/>
        <v>0.875</v>
      </c>
      <c r="AG30" s="6">
        <v>80</v>
      </c>
      <c r="AI30" t="s">
        <v>16</v>
      </c>
      <c r="AJ30" s="4">
        <v>2</v>
      </c>
      <c r="AK30" s="4">
        <v>2</v>
      </c>
      <c r="AL30" s="23">
        <f t="shared" si="116"/>
        <v>1</v>
      </c>
      <c r="AN30" s="4">
        <f t="shared" si="117"/>
        <v>10</v>
      </c>
      <c r="AO30" s="4">
        <f t="shared" si="118"/>
        <v>9</v>
      </c>
      <c r="AP30" s="23">
        <f t="shared" si="149"/>
        <v>0.9</v>
      </c>
      <c r="AR30" s="6">
        <v>80</v>
      </c>
      <c r="AT30" t="s">
        <v>16</v>
      </c>
      <c r="AU30" s="4">
        <v>5</v>
      </c>
      <c r="AV30" s="4">
        <v>5</v>
      </c>
      <c r="AW30" s="23">
        <f t="shared" ref="AW30:AW31" si="158">AV30/AU30</f>
        <v>1</v>
      </c>
      <c r="AY30" s="4">
        <f t="shared" si="120"/>
        <v>15</v>
      </c>
      <c r="AZ30" s="4">
        <f t="shared" si="121"/>
        <v>14</v>
      </c>
      <c r="BA30" s="23">
        <f t="shared" si="150"/>
        <v>0.93333333333333335</v>
      </c>
      <c r="BC30" s="6">
        <v>80</v>
      </c>
      <c r="BE30" t="s">
        <v>16</v>
      </c>
      <c r="BF30" s="4">
        <v>10</v>
      </c>
      <c r="BG30" s="4">
        <v>10</v>
      </c>
      <c r="BH30" s="23">
        <f t="shared" ref="BH30:BH31" si="159">BG30/BF30</f>
        <v>1</v>
      </c>
      <c r="BJ30" s="4">
        <f t="shared" si="123"/>
        <v>25</v>
      </c>
      <c r="BK30" s="4">
        <f t="shared" si="124"/>
        <v>24</v>
      </c>
      <c r="BL30" s="23">
        <f t="shared" si="151"/>
        <v>0.96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125"/>
        <v>0.875</v>
      </c>
      <c r="BU30" s="4">
        <f t="shared" si="126"/>
        <v>33</v>
      </c>
      <c r="BV30" s="4">
        <f t="shared" si="127"/>
        <v>31</v>
      </c>
      <c r="BW30" s="23">
        <f t="shared" si="152"/>
        <v>0.93939393939393945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128"/>
        <v>0.8571428571428571</v>
      </c>
      <c r="CF30" s="4">
        <f t="shared" si="129"/>
        <v>40</v>
      </c>
      <c r="CG30" s="4">
        <f t="shared" si="130"/>
        <v>37</v>
      </c>
      <c r="CH30" s="23">
        <f t="shared" si="153"/>
        <v>0.92500000000000004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131"/>
        <v>1</v>
      </c>
      <c r="CQ30" s="4">
        <f t="shared" si="132"/>
        <v>44</v>
      </c>
      <c r="CR30" s="4">
        <f t="shared" si="133"/>
        <v>41</v>
      </c>
      <c r="CS30" s="23">
        <f t="shared" si="154"/>
        <v>0.93181818181818177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134"/>
        <v>1</v>
      </c>
      <c r="DB30" s="4">
        <f t="shared" si="135"/>
        <v>49</v>
      </c>
      <c r="DC30" s="4">
        <f t="shared" si="136"/>
        <v>46</v>
      </c>
      <c r="DD30" s="23">
        <f t="shared" si="155"/>
        <v>0.93877551020408168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137"/>
        <v>1</v>
      </c>
      <c r="DM30" s="4">
        <f t="shared" si="138"/>
        <v>56</v>
      </c>
      <c r="DN30" s="4">
        <f t="shared" si="139"/>
        <v>53</v>
      </c>
      <c r="DO30" s="23">
        <f t="shared" si="156"/>
        <v>0.9464285714285714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40"/>
        <v>0.8571428571428571</v>
      </c>
      <c r="DX30" s="4">
        <f t="shared" si="141"/>
        <v>63</v>
      </c>
      <c r="DY30" s="4">
        <f t="shared" si="142"/>
        <v>59</v>
      </c>
      <c r="DZ30" s="23">
        <f t="shared" si="157"/>
        <v>0.93650793650793651</v>
      </c>
      <c r="EB30" s="6">
        <v>80</v>
      </c>
    </row>
    <row r="31" spans="1:132" x14ac:dyDescent="0.25">
      <c r="B31" t="s">
        <v>26</v>
      </c>
      <c r="C31" s="4">
        <v>17</v>
      </c>
      <c r="D31" s="4">
        <v>16</v>
      </c>
      <c r="E31" s="23">
        <f t="shared" si="143"/>
        <v>0.94117647058823528</v>
      </c>
      <c r="G31" s="4">
        <f t="shared" si="144"/>
        <v>17</v>
      </c>
      <c r="H31" s="4">
        <f t="shared" si="145"/>
        <v>16</v>
      </c>
      <c r="I31" s="23">
        <f t="shared" si="146"/>
        <v>0.94117647058823528</v>
      </c>
      <c r="K31" s="6">
        <v>80</v>
      </c>
      <c r="M31" t="s">
        <v>26</v>
      </c>
      <c r="N31" s="4">
        <v>20</v>
      </c>
      <c r="O31" s="4">
        <v>19</v>
      </c>
      <c r="P31" s="23">
        <f t="shared" si="111"/>
        <v>0.95</v>
      </c>
      <c r="R31" s="4">
        <f t="shared" si="112"/>
        <v>37</v>
      </c>
      <c r="S31" s="4">
        <f t="shared" si="112"/>
        <v>35</v>
      </c>
      <c r="T31" s="23">
        <f t="shared" si="147"/>
        <v>0.94594594594594594</v>
      </c>
      <c r="V31" s="6">
        <v>80</v>
      </c>
      <c r="X31" t="s">
        <v>26</v>
      </c>
      <c r="Y31" s="4">
        <v>13</v>
      </c>
      <c r="Z31" s="4">
        <v>12</v>
      </c>
      <c r="AA31" s="23">
        <f t="shared" si="113"/>
        <v>0.92307692307692313</v>
      </c>
      <c r="AC31" s="4">
        <f t="shared" si="114"/>
        <v>50</v>
      </c>
      <c r="AD31" s="4">
        <f t="shared" si="115"/>
        <v>47</v>
      </c>
      <c r="AE31" s="23">
        <f t="shared" si="148"/>
        <v>0.94</v>
      </c>
      <c r="AG31" s="6">
        <v>80</v>
      </c>
      <c r="AI31" t="s">
        <v>26</v>
      </c>
      <c r="AJ31" s="4">
        <v>3</v>
      </c>
      <c r="AK31" s="4">
        <v>2</v>
      </c>
      <c r="AL31" s="23">
        <f t="shared" si="116"/>
        <v>0.66666666666666663</v>
      </c>
      <c r="AN31" s="4">
        <f t="shared" si="117"/>
        <v>53</v>
      </c>
      <c r="AO31" s="4">
        <f t="shared" si="118"/>
        <v>49</v>
      </c>
      <c r="AP31" s="23">
        <f t="shared" si="149"/>
        <v>0.92452830188679247</v>
      </c>
      <c r="AR31" s="6">
        <v>80</v>
      </c>
      <c r="AT31" t="s">
        <v>26</v>
      </c>
      <c r="AU31" s="4">
        <v>14</v>
      </c>
      <c r="AV31" s="4">
        <v>12</v>
      </c>
      <c r="AW31" s="23">
        <f t="shared" si="158"/>
        <v>0.8571428571428571</v>
      </c>
      <c r="AY31" s="4">
        <f t="shared" si="120"/>
        <v>67</v>
      </c>
      <c r="AZ31" s="4">
        <f t="shared" si="121"/>
        <v>61</v>
      </c>
      <c r="BA31" s="23">
        <f t="shared" si="150"/>
        <v>0.91044776119402981</v>
      </c>
      <c r="BC31" s="6">
        <v>80</v>
      </c>
      <c r="BE31" t="s">
        <v>26</v>
      </c>
      <c r="BF31" s="4">
        <v>21</v>
      </c>
      <c r="BG31" s="4">
        <v>17</v>
      </c>
      <c r="BH31" s="23">
        <f t="shared" si="159"/>
        <v>0.80952380952380953</v>
      </c>
      <c r="BJ31" s="4">
        <f t="shared" si="123"/>
        <v>88</v>
      </c>
      <c r="BK31" s="4">
        <f t="shared" si="124"/>
        <v>78</v>
      </c>
      <c r="BL31" s="23">
        <f t="shared" si="151"/>
        <v>0.88636363636363635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125"/>
        <v>0.8529411764705882</v>
      </c>
      <c r="BU31" s="4">
        <f t="shared" si="126"/>
        <v>122</v>
      </c>
      <c r="BV31" s="4">
        <f t="shared" si="127"/>
        <v>107</v>
      </c>
      <c r="BW31" s="23">
        <f t="shared" si="152"/>
        <v>0.87704918032786883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128"/>
        <v>0.875</v>
      </c>
      <c r="CF31" s="4">
        <f t="shared" si="129"/>
        <v>138</v>
      </c>
      <c r="CG31" s="4">
        <f t="shared" si="130"/>
        <v>121</v>
      </c>
      <c r="CH31" s="23">
        <f t="shared" si="153"/>
        <v>0.87681159420289856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131"/>
        <v>1</v>
      </c>
      <c r="CQ31" s="4">
        <f t="shared" si="132"/>
        <v>147</v>
      </c>
      <c r="CR31" s="4">
        <f t="shared" si="133"/>
        <v>130</v>
      </c>
      <c r="CS31" s="23">
        <f t="shared" si="154"/>
        <v>0.88435374149659862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134"/>
        <v>1</v>
      </c>
      <c r="DB31" s="4">
        <f t="shared" si="135"/>
        <v>159</v>
      </c>
      <c r="DC31" s="4">
        <f t="shared" si="136"/>
        <v>142</v>
      </c>
      <c r="DD31" s="23">
        <f t="shared" si="155"/>
        <v>0.89308176100628933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137"/>
        <v>1</v>
      </c>
      <c r="DM31" s="4">
        <f t="shared" si="138"/>
        <v>177</v>
      </c>
      <c r="DN31" s="4">
        <f t="shared" si="139"/>
        <v>160</v>
      </c>
      <c r="DO31" s="23">
        <f t="shared" si="156"/>
        <v>0.903954802259887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40"/>
        <v>0.82608695652173914</v>
      </c>
      <c r="DX31" s="4">
        <f t="shared" si="141"/>
        <v>200</v>
      </c>
      <c r="DY31" s="4">
        <f t="shared" si="142"/>
        <v>179</v>
      </c>
      <c r="DZ31" s="23">
        <f t="shared" si="157"/>
        <v>0.89500000000000002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19</v>
      </c>
      <c r="D33" s="14">
        <f>SUM(D28:D32)</f>
        <v>17</v>
      </c>
      <c r="E33" s="25">
        <f t="shared" ref="E33" si="160">D33/C33</f>
        <v>0.89473684210526316</v>
      </c>
      <c r="F33" s="21"/>
      <c r="G33" s="14">
        <f>SUM(G28:G32)</f>
        <v>19</v>
      </c>
      <c r="H33" s="14">
        <f>SUM(H28:H32)</f>
        <v>17</v>
      </c>
      <c r="I33" s="25">
        <f t="shared" ref="I33" si="161">H33/G33</f>
        <v>0.89473684210526316</v>
      </c>
      <c r="M33" s="21" t="s">
        <v>17</v>
      </c>
      <c r="N33" s="14">
        <f>SUM(N28:N32)</f>
        <v>29</v>
      </c>
      <c r="O33" s="14">
        <f>SUM(O28:O32)</f>
        <v>27</v>
      </c>
      <c r="P33" s="25">
        <f t="shared" ref="P33" si="162">O33/N33</f>
        <v>0.93103448275862066</v>
      </c>
      <c r="Q33" s="21"/>
      <c r="R33" s="14">
        <f>SUM(R28:R32)</f>
        <v>48</v>
      </c>
      <c r="S33" s="14">
        <f>SUM(S28:S32)</f>
        <v>44</v>
      </c>
      <c r="T33" s="25">
        <f t="shared" ref="T33" si="163">S33/R33</f>
        <v>0.91666666666666663</v>
      </c>
      <c r="X33" s="21" t="s">
        <v>17</v>
      </c>
      <c r="Y33" s="14">
        <f>SUM(Y28:Y32)</f>
        <v>24</v>
      </c>
      <c r="Z33" s="14">
        <f>SUM(Z28:Z32)</f>
        <v>23</v>
      </c>
      <c r="AA33" s="25">
        <f t="shared" ref="AA33" si="164">Z33/Y33</f>
        <v>0.95833333333333337</v>
      </c>
      <c r="AB33" s="21"/>
      <c r="AC33" s="14">
        <f>SUM(AC28:AC32)</f>
        <v>72</v>
      </c>
      <c r="AD33" s="14">
        <f>SUM(AD28:AD32)</f>
        <v>67</v>
      </c>
      <c r="AE33" s="25">
        <f t="shared" ref="AE33" si="165">AD33/AC33</f>
        <v>0.93055555555555558</v>
      </c>
      <c r="AI33" s="21" t="s">
        <v>17</v>
      </c>
      <c r="AJ33" s="14">
        <f>SUM(AJ28:AJ32)</f>
        <v>6</v>
      </c>
      <c r="AK33" s="14">
        <f>SUM(AK28:AK32)</f>
        <v>5</v>
      </c>
      <c r="AL33" s="25">
        <f t="shared" ref="AL33" si="166">AK33/AJ33</f>
        <v>0.83333333333333337</v>
      </c>
      <c r="AM33" s="21"/>
      <c r="AN33" s="14">
        <f>SUM(AN28:AN32)</f>
        <v>78</v>
      </c>
      <c r="AO33" s="14">
        <f>SUM(AO28:AO32)</f>
        <v>72</v>
      </c>
      <c r="AP33" s="25">
        <f t="shared" ref="AP33" si="167">AO33/AN33</f>
        <v>0.92307692307692313</v>
      </c>
      <c r="AT33" s="21" t="s">
        <v>17</v>
      </c>
      <c r="AU33" s="14">
        <f>SUM(AU28:AU32)</f>
        <v>20</v>
      </c>
      <c r="AV33" s="14">
        <f>SUM(AV28:AV32)</f>
        <v>18</v>
      </c>
      <c r="AW33" s="25">
        <f t="shared" ref="AW33" si="168">AV33/AU33</f>
        <v>0.9</v>
      </c>
      <c r="AX33" s="21"/>
      <c r="AY33" s="14">
        <f>SUM(AY28:AY32)</f>
        <v>98</v>
      </c>
      <c r="AZ33" s="14">
        <f>SUM(AZ28:AZ32)</f>
        <v>90</v>
      </c>
      <c r="BA33" s="25">
        <f t="shared" ref="BA33" si="169">AZ33/AY33</f>
        <v>0.91836734693877553</v>
      </c>
      <c r="BE33" s="21" t="s">
        <v>17</v>
      </c>
      <c r="BF33" s="14">
        <f>SUM(BF28:BF32)</f>
        <v>38</v>
      </c>
      <c r="BG33" s="14">
        <f>SUM(BG28:BG32)</f>
        <v>34</v>
      </c>
      <c r="BH33" s="25">
        <f t="shared" ref="BH33" si="170">BG33/BF33</f>
        <v>0.89473684210526316</v>
      </c>
      <c r="BI33" s="21"/>
      <c r="BJ33" s="14">
        <f>SUM(BJ28:BJ32)</f>
        <v>136</v>
      </c>
      <c r="BK33" s="14">
        <f>SUM(BK28:BK32)</f>
        <v>124</v>
      </c>
      <c r="BL33" s="25">
        <f t="shared" ref="BL33" si="171">BK33/BJ33</f>
        <v>0.91176470588235292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72">BR33/BQ33</f>
        <v>0.87234042553191493</v>
      </c>
      <c r="BT33" s="21"/>
      <c r="BU33" s="14">
        <f>SUM(BU28:BU32)</f>
        <v>183</v>
      </c>
      <c r="BV33" s="14">
        <f>SUM(BV28:BV32)</f>
        <v>165</v>
      </c>
      <c r="BW33" s="25">
        <f t="shared" ref="BW33" si="173">BV33/BU33</f>
        <v>0.90163934426229508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74">CC33/CB33</f>
        <v>0.89655172413793105</v>
      </c>
      <c r="CE33" s="21"/>
      <c r="CF33" s="14">
        <f>SUM(CF28:CF32)</f>
        <v>212</v>
      </c>
      <c r="CG33" s="14">
        <f>SUM(CG28:CG32)</f>
        <v>191</v>
      </c>
      <c r="CH33" s="25">
        <f t="shared" ref="CH33" si="175">CG33/CF33</f>
        <v>0.90094339622641506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76">CN33/CM33</f>
        <v>1</v>
      </c>
      <c r="CP33" s="21"/>
      <c r="CQ33" s="14">
        <f>SUM(CQ28:CQ32)</f>
        <v>233</v>
      </c>
      <c r="CR33" s="14">
        <f>SUM(CR28:CR32)</f>
        <v>212</v>
      </c>
      <c r="CS33" s="25">
        <f t="shared" ref="CS33" si="177">CR33/CQ33</f>
        <v>0.90987124463519309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78">CY33/CX33</f>
        <v>1</v>
      </c>
      <c r="DA33" s="21"/>
      <c r="DB33" s="14">
        <f>SUM(DB28:DB32)</f>
        <v>257</v>
      </c>
      <c r="DC33" s="14">
        <f>SUM(DC28:DC32)</f>
        <v>236</v>
      </c>
      <c r="DD33" s="25">
        <f t="shared" ref="DD33" si="179">DC33/DB33</f>
        <v>0.91828793774319062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80">DJ33/DI33</f>
        <v>1</v>
      </c>
      <c r="DL33" s="21"/>
      <c r="DM33" s="14">
        <f>SUM(DM28:DM32)</f>
        <v>289</v>
      </c>
      <c r="DN33" s="14">
        <f>SUM(DN28:DN32)</f>
        <v>268</v>
      </c>
      <c r="DO33" s="25">
        <f t="shared" ref="DO33" si="181">DN33/DM33</f>
        <v>0.9273356401384083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82">DU33/DT33</f>
        <v>0.86842105263157898</v>
      </c>
      <c r="DW33" s="21"/>
      <c r="DX33" s="14">
        <f>SUM(DX28:DX32)</f>
        <v>327</v>
      </c>
      <c r="DY33" s="14">
        <f>SUM(DY28:DY32)</f>
        <v>301</v>
      </c>
      <c r="DZ33" s="25">
        <f t="shared" ref="DZ33" si="183">DY33/DX33</f>
        <v>0.92048929663608559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 t="s">
        <v>0</v>
      </c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61</v>
      </c>
      <c r="L39" s="3" t="s">
        <v>52</v>
      </c>
      <c r="M39" s="3" t="s">
        <v>48</v>
      </c>
      <c r="O39" s="16" t="s">
        <v>20</v>
      </c>
      <c r="S39" s="16" t="s">
        <v>62</v>
      </c>
      <c r="W39" s="3" t="s">
        <v>52</v>
      </c>
      <c r="X39" s="3" t="s">
        <v>48</v>
      </c>
      <c r="Z39" s="16" t="s">
        <v>21</v>
      </c>
      <c r="AD39" s="16" t="s">
        <v>63</v>
      </c>
      <c r="AH39" s="3" t="s">
        <v>52</v>
      </c>
      <c r="AI39" s="3" t="s">
        <v>48</v>
      </c>
      <c r="AK39" s="16" t="s">
        <v>34</v>
      </c>
      <c r="AO39" s="16" t="s">
        <v>66</v>
      </c>
      <c r="AS39" s="3" t="s">
        <v>52</v>
      </c>
      <c r="AT39" s="3" t="s">
        <v>48</v>
      </c>
      <c r="AV39" s="16" t="s">
        <v>35</v>
      </c>
      <c r="AZ39" s="16" t="s">
        <v>67</v>
      </c>
      <c r="BD39" s="3" t="s">
        <v>52</v>
      </c>
      <c r="BE39" s="3" t="s">
        <v>48</v>
      </c>
      <c r="BG39" s="16" t="s">
        <v>36</v>
      </c>
      <c r="BK39" s="16" t="s">
        <v>68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 t="e">
        <f>H45/G45</f>
        <v>#DIV/0!</v>
      </c>
      <c r="K45" s="6">
        <v>85</v>
      </c>
      <c r="M45" t="s">
        <v>14</v>
      </c>
      <c r="N45" s="4">
        <v>1</v>
      </c>
      <c r="O45" s="4">
        <v>1</v>
      </c>
      <c r="P45" s="23">
        <f t="shared" ref="P45:P48" si="184">O45/N45</f>
        <v>1</v>
      </c>
      <c r="R45" s="4">
        <f t="shared" ref="R45:S48" si="185">G45+N45</f>
        <v>1</v>
      </c>
      <c r="S45" s="4">
        <f t="shared" si="185"/>
        <v>1</v>
      </c>
      <c r="T45" s="23">
        <f>S45/R45</f>
        <v>1</v>
      </c>
      <c r="V45" s="6">
        <v>85</v>
      </c>
      <c r="X45" t="s">
        <v>14</v>
      </c>
      <c r="Y45" s="4">
        <v>7</v>
      </c>
      <c r="Z45" s="4">
        <v>7</v>
      </c>
      <c r="AA45" s="23">
        <f t="shared" ref="AA45:AA48" si="186">Z45/Y45</f>
        <v>1</v>
      </c>
      <c r="AC45" s="4">
        <f t="shared" ref="AC45:AC48" si="187">R45+Y45</f>
        <v>8</v>
      </c>
      <c r="AD45" s="4">
        <f t="shared" ref="AD45:AD48" si="188">S45+Z45</f>
        <v>8</v>
      </c>
      <c r="AE45" s="23">
        <f>AD45/AC45</f>
        <v>1</v>
      </c>
      <c r="AG45" s="6">
        <v>85</v>
      </c>
      <c r="AI45" t="s">
        <v>14</v>
      </c>
      <c r="AJ45" s="4"/>
      <c r="AK45" s="4"/>
      <c r="AL45" s="23"/>
      <c r="AN45" s="4">
        <f t="shared" ref="AN45:AN48" si="189">AC45+AJ45</f>
        <v>8</v>
      </c>
      <c r="AO45" s="4">
        <f t="shared" ref="AO45:AO48" si="190">AD45+AK45</f>
        <v>8</v>
      </c>
      <c r="AP45" s="23">
        <f>AO45/AN45</f>
        <v>1</v>
      </c>
      <c r="AR45" s="6">
        <v>85</v>
      </c>
      <c r="AT45" t="s">
        <v>14</v>
      </c>
      <c r="AU45" s="4">
        <v>1</v>
      </c>
      <c r="AV45" s="4">
        <v>1</v>
      </c>
      <c r="AW45" s="23">
        <f t="shared" ref="AW45:AW48" si="191">AV45/AU45</f>
        <v>1</v>
      </c>
      <c r="AY45" s="4">
        <f t="shared" ref="AY45:AY48" si="192">AN45+AU45</f>
        <v>9</v>
      </c>
      <c r="AZ45" s="4">
        <f t="shared" ref="AZ45:AZ48" si="193">AO45+AV45</f>
        <v>9</v>
      </c>
      <c r="BA45" s="23">
        <f>AZ45/AY45</f>
        <v>1</v>
      </c>
      <c r="BC45" s="6">
        <v>85</v>
      </c>
      <c r="BE45" t="s">
        <v>14</v>
      </c>
      <c r="BF45" s="4">
        <v>1</v>
      </c>
      <c r="BG45" s="4">
        <v>1</v>
      </c>
      <c r="BH45" s="23">
        <f t="shared" ref="BH45:BH48" si="194">BG45/BF45</f>
        <v>1</v>
      </c>
      <c r="BJ45" s="4">
        <f t="shared" ref="BJ45:BJ48" si="195">AY45+BF45</f>
        <v>10</v>
      </c>
      <c r="BK45" s="4">
        <f t="shared" ref="BK45:BK48" si="196">AZ45+BG45</f>
        <v>10</v>
      </c>
      <c r="BL45" s="23">
        <f>BK45/BJ45</f>
        <v>1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97">BR45/BQ45</f>
        <v>1</v>
      </c>
      <c r="BU45" s="4">
        <f t="shared" ref="BU45:BU48" si="198">BJ45+BQ45</f>
        <v>13</v>
      </c>
      <c r="BV45" s="4">
        <f t="shared" ref="BV45:BV48" si="199">BK45+BR45</f>
        <v>13</v>
      </c>
      <c r="BW45" s="23">
        <f>BV45/BU45</f>
        <v>1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200">CC45/CB45</f>
        <v>1</v>
      </c>
      <c r="CF45" s="4">
        <f t="shared" ref="CF45:CF48" si="201">BU45+CB45</f>
        <v>14</v>
      </c>
      <c r="CG45" s="4">
        <f t="shared" ref="CG45:CG48" si="202">BV45+CC45</f>
        <v>14</v>
      </c>
      <c r="CH45" s="23">
        <f>CG45/CF45</f>
        <v>1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203">CN45/CM45</f>
        <v>1</v>
      </c>
      <c r="CQ45" s="4">
        <f t="shared" ref="CQ45:CQ48" si="204">CF45+CM45</f>
        <v>17</v>
      </c>
      <c r="CR45" s="4">
        <f t="shared" ref="CR45:CR48" si="205">CG45+CN45</f>
        <v>17</v>
      </c>
      <c r="CS45" s="23">
        <f>CR45/CQ45</f>
        <v>1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206">CY45/CX45</f>
        <v>1</v>
      </c>
      <c r="DB45" s="4">
        <f t="shared" ref="DB45:DB48" si="207">CQ45+CX45</f>
        <v>18</v>
      </c>
      <c r="DC45" s="4">
        <f t="shared" ref="DC45:DC48" si="208">CR45+CY45</f>
        <v>18</v>
      </c>
      <c r="DD45" s="23">
        <f>DC45/DB45</f>
        <v>1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M48" si="209">DB45+DI45</f>
        <v>18</v>
      </c>
      <c r="DN45" s="4">
        <f t="shared" ref="DN45:DN48" si="210">DC45+DJ45</f>
        <v>18</v>
      </c>
      <c r="DO45" s="23">
        <f>DN45/DM45</f>
        <v>1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X48" si="211">DM45+DT45</f>
        <v>18</v>
      </c>
      <c r="DY45" s="4">
        <f t="shared" ref="DY45:DY48" si="212">DN45+DU45</f>
        <v>18</v>
      </c>
      <c r="DZ45" s="23">
        <f>DY45/DX45</f>
        <v>1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213">D46/C46</f>
        <v>1</v>
      </c>
      <c r="G46" s="4">
        <f t="shared" ref="G46:H48" si="214">C46+0</f>
        <v>1</v>
      </c>
      <c r="H46" s="4">
        <f t="shared" si="214"/>
        <v>1</v>
      </c>
      <c r="I46" s="23">
        <f t="shared" ref="I46:I48" si="215">H46/G46</f>
        <v>1</v>
      </c>
      <c r="K46" s="6">
        <v>85</v>
      </c>
      <c r="M46" t="s">
        <v>15</v>
      </c>
      <c r="N46" s="4">
        <v>3</v>
      </c>
      <c r="O46" s="4">
        <v>3</v>
      </c>
      <c r="P46" s="23">
        <f t="shared" si="184"/>
        <v>1</v>
      </c>
      <c r="R46" s="4">
        <f t="shared" si="185"/>
        <v>4</v>
      </c>
      <c r="S46" s="4">
        <f t="shared" si="185"/>
        <v>4</v>
      </c>
      <c r="T46" s="23">
        <f t="shared" ref="T46:T48" si="216">S46/R46</f>
        <v>1</v>
      </c>
      <c r="V46" s="6">
        <v>85</v>
      </c>
      <c r="X46" t="s">
        <v>15</v>
      </c>
      <c r="Y46" s="4">
        <v>3</v>
      </c>
      <c r="Z46" s="4">
        <v>3</v>
      </c>
      <c r="AA46" s="23">
        <f t="shared" si="186"/>
        <v>1</v>
      </c>
      <c r="AC46" s="4">
        <f t="shared" si="187"/>
        <v>7</v>
      </c>
      <c r="AD46" s="4">
        <f t="shared" si="188"/>
        <v>7</v>
      </c>
      <c r="AE46" s="23">
        <f t="shared" ref="AE46:AE48" si="217">AD46/AC46</f>
        <v>1</v>
      </c>
      <c r="AG46" s="6">
        <v>85</v>
      </c>
      <c r="AI46" t="s">
        <v>15</v>
      </c>
      <c r="AJ46" s="4">
        <v>4</v>
      </c>
      <c r="AK46" s="4">
        <v>4</v>
      </c>
      <c r="AL46" s="23">
        <f t="shared" ref="AL46:AL48" si="218">AK46/AJ46</f>
        <v>1</v>
      </c>
      <c r="AN46" s="4">
        <f t="shared" si="189"/>
        <v>11</v>
      </c>
      <c r="AO46" s="4">
        <f t="shared" si="190"/>
        <v>11</v>
      </c>
      <c r="AP46" s="23">
        <f t="shared" ref="AP46:AP48" si="219">AO46/AN46</f>
        <v>1</v>
      </c>
      <c r="AR46" s="6">
        <v>85</v>
      </c>
      <c r="AT46" t="s">
        <v>15</v>
      </c>
      <c r="AU46" s="4">
        <v>4</v>
      </c>
      <c r="AV46" s="4">
        <v>4</v>
      </c>
      <c r="AW46" s="23">
        <f t="shared" si="191"/>
        <v>1</v>
      </c>
      <c r="AY46" s="4">
        <f t="shared" si="192"/>
        <v>15</v>
      </c>
      <c r="AZ46" s="4">
        <f t="shared" si="193"/>
        <v>15</v>
      </c>
      <c r="BA46" s="23">
        <f t="shared" ref="BA46:BA48" si="220">AZ46/AY46</f>
        <v>1</v>
      </c>
      <c r="BC46" s="6">
        <v>85</v>
      </c>
      <c r="BE46" t="s">
        <v>15</v>
      </c>
      <c r="BF46" s="4">
        <v>2</v>
      </c>
      <c r="BG46" s="4">
        <v>2</v>
      </c>
      <c r="BH46" s="23">
        <f t="shared" si="194"/>
        <v>1</v>
      </c>
      <c r="BJ46" s="4">
        <f t="shared" si="195"/>
        <v>17</v>
      </c>
      <c r="BK46" s="4">
        <f t="shared" si="196"/>
        <v>17</v>
      </c>
      <c r="BL46" s="23">
        <f t="shared" ref="BL46:BL48" si="221">BK46/BJ46</f>
        <v>1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97"/>
        <v>1</v>
      </c>
      <c r="BU46" s="4">
        <f t="shared" si="198"/>
        <v>19</v>
      </c>
      <c r="BV46" s="4">
        <f t="shared" si="199"/>
        <v>19</v>
      </c>
      <c r="BW46" s="23">
        <f t="shared" ref="BW46:BW48" si="222">BV46/BU46</f>
        <v>1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200"/>
        <v>1</v>
      </c>
      <c r="CF46" s="4">
        <f t="shared" si="201"/>
        <v>22</v>
      </c>
      <c r="CG46" s="4">
        <f t="shared" si="202"/>
        <v>22</v>
      </c>
      <c r="CH46" s="23">
        <f t="shared" ref="CH46:CH48" si="223">CG46/CF46</f>
        <v>1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203"/>
        <v>1</v>
      </c>
      <c r="CQ46" s="4">
        <f t="shared" si="204"/>
        <v>23</v>
      </c>
      <c r="CR46" s="4">
        <f t="shared" si="205"/>
        <v>23</v>
      </c>
      <c r="CS46" s="23">
        <f t="shared" ref="CS46:CS48" si="224">CR46/CQ46</f>
        <v>1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206"/>
        <v>1</v>
      </c>
      <c r="DB46" s="4">
        <f t="shared" si="207"/>
        <v>29</v>
      </c>
      <c r="DC46" s="4">
        <f t="shared" si="208"/>
        <v>29</v>
      </c>
      <c r="DD46" s="23">
        <f t="shared" ref="DD46:DD48" si="225">DC46/DB46</f>
        <v>1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226">DJ46/DI46</f>
        <v>1</v>
      </c>
      <c r="DM46" s="4">
        <f t="shared" si="209"/>
        <v>32</v>
      </c>
      <c r="DN46" s="4">
        <f t="shared" si="210"/>
        <v>32</v>
      </c>
      <c r="DO46" s="23">
        <f t="shared" ref="DO46:DO48" si="227">DN46/DM46</f>
        <v>1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228">DU46/DT46</f>
        <v>1</v>
      </c>
      <c r="DX46" s="4">
        <f t="shared" si="211"/>
        <v>33</v>
      </c>
      <c r="DY46" s="4">
        <f t="shared" si="212"/>
        <v>33</v>
      </c>
      <c r="DZ46" s="23">
        <f t="shared" ref="DZ46:DZ48" si="229">DY46/DX46</f>
        <v>1</v>
      </c>
      <c r="EB46" s="6">
        <v>85</v>
      </c>
    </row>
    <row r="47" spans="1:132" x14ac:dyDescent="0.25">
      <c r="B47" t="s">
        <v>16</v>
      </c>
      <c r="C47" s="4">
        <v>1</v>
      </c>
      <c r="D47" s="4">
        <v>1</v>
      </c>
      <c r="E47" s="23">
        <f t="shared" si="213"/>
        <v>1</v>
      </c>
      <c r="G47" s="4">
        <f t="shared" si="214"/>
        <v>1</v>
      </c>
      <c r="H47" s="4">
        <f t="shared" si="214"/>
        <v>1</v>
      </c>
      <c r="I47" s="23">
        <f t="shared" si="215"/>
        <v>1</v>
      </c>
      <c r="K47" s="6">
        <v>80</v>
      </c>
      <c r="M47" t="s">
        <v>16</v>
      </c>
      <c r="N47" s="4">
        <v>1</v>
      </c>
      <c r="O47" s="4">
        <v>1</v>
      </c>
      <c r="P47" s="23">
        <f t="shared" si="184"/>
        <v>1</v>
      </c>
      <c r="R47" s="4">
        <f t="shared" si="185"/>
        <v>2</v>
      </c>
      <c r="S47" s="4">
        <f t="shared" si="185"/>
        <v>2</v>
      </c>
      <c r="T47" s="23">
        <f t="shared" si="216"/>
        <v>1</v>
      </c>
      <c r="V47" s="6">
        <v>80</v>
      </c>
      <c r="X47" t="s">
        <v>16</v>
      </c>
      <c r="Y47" s="4">
        <v>8</v>
      </c>
      <c r="Z47" s="4">
        <v>8</v>
      </c>
      <c r="AA47" s="23">
        <f t="shared" si="186"/>
        <v>1</v>
      </c>
      <c r="AC47" s="4">
        <f t="shared" si="187"/>
        <v>10</v>
      </c>
      <c r="AD47" s="4">
        <f t="shared" si="188"/>
        <v>10</v>
      </c>
      <c r="AE47" s="23">
        <f t="shared" si="217"/>
        <v>1</v>
      </c>
      <c r="AG47" s="6">
        <v>80</v>
      </c>
      <c r="AI47" t="s">
        <v>16</v>
      </c>
      <c r="AJ47" s="4">
        <v>2</v>
      </c>
      <c r="AK47" s="4">
        <v>2</v>
      </c>
      <c r="AL47" s="23">
        <f t="shared" si="218"/>
        <v>1</v>
      </c>
      <c r="AN47" s="4">
        <f t="shared" si="189"/>
        <v>12</v>
      </c>
      <c r="AO47" s="4">
        <f t="shared" si="190"/>
        <v>12</v>
      </c>
      <c r="AP47" s="23">
        <f t="shared" si="219"/>
        <v>1</v>
      </c>
      <c r="AR47" s="6">
        <v>80</v>
      </c>
      <c r="AT47" t="s">
        <v>16</v>
      </c>
      <c r="AU47" s="4">
        <v>1</v>
      </c>
      <c r="AV47" s="4">
        <v>1</v>
      </c>
      <c r="AW47" s="23">
        <f t="shared" si="191"/>
        <v>1</v>
      </c>
      <c r="AY47" s="4">
        <f t="shared" si="192"/>
        <v>13</v>
      </c>
      <c r="AZ47" s="4">
        <f t="shared" si="193"/>
        <v>13</v>
      </c>
      <c r="BA47" s="23">
        <f t="shared" si="220"/>
        <v>1</v>
      </c>
      <c r="BC47" s="6">
        <v>80</v>
      </c>
      <c r="BE47" t="s">
        <v>16</v>
      </c>
      <c r="BF47" s="4">
        <v>2</v>
      </c>
      <c r="BG47" s="4">
        <v>2</v>
      </c>
      <c r="BH47" s="23">
        <f t="shared" si="194"/>
        <v>1</v>
      </c>
      <c r="BJ47" s="4">
        <f t="shared" si="195"/>
        <v>15</v>
      </c>
      <c r="BK47" s="4">
        <f t="shared" si="196"/>
        <v>15</v>
      </c>
      <c r="BL47" s="23">
        <f t="shared" si="221"/>
        <v>1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97"/>
        <v>0.8</v>
      </c>
      <c r="BU47" s="4">
        <f t="shared" si="198"/>
        <v>20</v>
      </c>
      <c r="BV47" s="4">
        <f t="shared" si="199"/>
        <v>19</v>
      </c>
      <c r="BW47" s="23">
        <f t="shared" si="222"/>
        <v>0.95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200"/>
        <v>1</v>
      </c>
      <c r="CF47" s="4">
        <f t="shared" si="201"/>
        <v>26</v>
      </c>
      <c r="CG47" s="4">
        <f t="shared" si="202"/>
        <v>25</v>
      </c>
      <c r="CH47" s="23">
        <f t="shared" si="223"/>
        <v>0.96153846153846156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203"/>
        <v>1</v>
      </c>
      <c r="CQ47" s="4">
        <f t="shared" si="204"/>
        <v>28</v>
      </c>
      <c r="CR47" s="4">
        <f t="shared" si="205"/>
        <v>27</v>
      </c>
      <c r="CS47" s="23">
        <f t="shared" si="224"/>
        <v>0.9642857142857143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206"/>
        <v>1</v>
      </c>
      <c r="DB47" s="4">
        <f t="shared" si="207"/>
        <v>29</v>
      </c>
      <c r="DC47" s="4">
        <f t="shared" si="208"/>
        <v>28</v>
      </c>
      <c r="DD47" s="23">
        <f t="shared" si="225"/>
        <v>0.96551724137931039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226"/>
        <v>1</v>
      </c>
      <c r="DM47" s="4">
        <f t="shared" si="209"/>
        <v>30</v>
      </c>
      <c r="DN47" s="4">
        <f t="shared" si="210"/>
        <v>29</v>
      </c>
      <c r="DO47" s="23">
        <f t="shared" si="227"/>
        <v>0.96666666666666667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228"/>
        <v>0.7142857142857143</v>
      </c>
      <c r="DX47" s="4">
        <f t="shared" si="211"/>
        <v>37</v>
      </c>
      <c r="DY47" s="4">
        <f t="shared" si="212"/>
        <v>34</v>
      </c>
      <c r="DZ47" s="23">
        <f t="shared" si="229"/>
        <v>0.91891891891891897</v>
      </c>
      <c r="EB47" s="6">
        <v>80</v>
      </c>
    </row>
    <row r="48" spans="1:132" x14ac:dyDescent="0.25">
      <c r="B48" t="s">
        <v>26</v>
      </c>
      <c r="C48" s="4">
        <v>16</v>
      </c>
      <c r="D48" s="4">
        <v>14</v>
      </c>
      <c r="E48" s="23">
        <f t="shared" si="213"/>
        <v>0.875</v>
      </c>
      <c r="G48" s="4">
        <f t="shared" si="214"/>
        <v>16</v>
      </c>
      <c r="H48" s="4">
        <f t="shared" si="214"/>
        <v>14</v>
      </c>
      <c r="I48" s="23">
        <f t="shared" si="215"/>
        <v>0.875</v>
      </c>
      <c r="K48" s="6">
        <v>80</v>
      </c>
      <c r="M48" t="s">
        <v>26</v>
      </c>
      <c r="N48" s="4">
        <v>21</v>
      </c>
      <c r="O48" s="4">
        <v>20</v>
      </c>
      <c r="P48" s="23">
        <f t="shared" si="184"/>
        <v>0.95238095238095233</v>
      </c>
      <c r="R48" s="4">
        <f t="shared" si="185"/>
        <v>37</v>
      </c>
      <c r="S48" s="4">
        <f t="shared" si="185"/>
        <v>34</v>
      </c>
      <c r="T48" s="23">
        <f t="shared" si="216"/>
        <v>0.91891891891891897</v>
      </c>
      <c r="V48" s="6">
        <v>80</v>
      </c>
      <c r="X48" t="s">
        <v>26</v>
      </c>
      <c r="Y48" s="4">
        <v>22</v>
      </c>
      <c r="Z48" s="4">
        <v>20</v>
      </c>
      <c r="AA48" s="23">
        <f t="shared" si="186"/>
        <v>0.90909090909090906</v>
      </c>
      <c r="AC48" s="4">
        <f t="shared" si="187"/>
        <v>59</v>
      </c>
      <c r="AD48" s="4">
        <f t="shared" si="188"/>
        <v>54</v>
      </c>
      <c r="AE48" s="23">
        <f t="shared" si="217"/>
        <v>0.9152542372881356</v>
      </c>
      <c r="AG48" s="6">
        <v>80</v>
      </c>
      <c r="AI48" t="s">
        <v>26</v>
      </c>
      <c r="AJ48" s="4">
        <v>7</v>
      </c>
      <c r="AK48" s="4">
        <v>7</v>
      </c>
      <c r="AL48" s="23">
        <f t="shared" si="218"/>
        <v>1</v>
      </c>
      <c r="AN48" s="4">
        <f t="shared" si="189"/>
        <v>66</v>
      </c>
      <c r="AO48" s="4">
        <f t="shared" si="190"/>
        <v>61</v>
      </c>
      <c r="AP48" s="23">
        <f t="shared" si="219"/>
        <v>0.9242424242424242</v>
      </c>
      <c r="AR48" s="6">
        <v>80</v>
      </c>
      <c r="AT48" t="s">
        <v>26</v>
      </c>
      <c r="AU48" s="4">
        <v>18</v>
      </c>
      <c r="AV48" s="4">
        <v>15</v>
      </c>
      <c r="AW48" s="23">
        <f t="shared" si="191"/>
        <v>0.83333333333333337</v>
      </c>
      <c r="AY48" s="4">
        <f t="shared" si="192"/>
        <v>84</v>
      </c>
      <c r="AZ48" s="4">
        <f t="shared" si="193"/>
        <v>76</v>
      </c>
      <c r="BA48" s="23">
        <f t="shared" si="220"/>
        <v>0.90476190476190477</v>
      </c>
      <c r="BC48" s="6">
        <v>80</v>
      </c>
      <c r="BE48" t="s">
        <v>26</v>
      </c>
      <c r="BF48" s="4">
        <v>14</v>
      </c>
      <c r="BG48" s="4">
        <v>13</v>
      </c>
      <c r="BH48" s="23">
        <f t="shared" si="194"/>
        <v>0.9285714285714286</v>
      </c>
      <c r="BJ48" s="4">
        <f t="shared" si="195"/>
        <v>98</v>
      </c>
      <c r="BK48" s="4">
        <f t="shared" si="196"/>
        <v>89</v>
      </c>
      <c r="BL48" s="23">
        <f t="shared" si="221"/>
        <v>0.90816326530612246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97"/>
        <v>0.92</v>
      </c>
      <c r="BU48" s="4">
        <f t="shared" si="198"/>
        <v>123</v>
      </c>
      <c r="BV48" s="4">
        <f t="shared" si="199"/>
        <v>112</v>
      </c>
      <c r="BW48" s="23">
        <f t="shared" si="222"/>
        <v>0.91056910569105687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200"/>
        <v>0.875</v>
      </c>
      <c r="CF48" s="4">
        <f t="shared" si="201"/>
        <v>131</v>
      </c>
      <c r="CG48" s="4">
        <f t="shared" si="202"/>
        <v>119</v>
      </c>
      <c r="CH48" s="23">
        <f t="shared" si="223"/>
        <v>0.90839694656488545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203"/>
        <v>0.89473684210526316</v>
      </c>
      <c r="CQ48" s="4">
        <f t="shared" si="204"/>
        <v>150</v>
      </c>
      <c r="CR48" s="4">
        <f t="shared" si="205"/>
        <v>136</v>
      </c>
      <c r="CS48" s="23">
        <f t="shared" si="224"/>
        <v>0.90666666666666662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206"/>
        <v>1</v>
      </c>
      <c r="DB48" s="4">
        <f t="shared" si="207"/>
        <v>157</v>
      </c>
      <c r="DC48" s="4">
        <f t="shared" si="208"/>
        <v>143</v>
      </c>
      <c r="DD48" s="23">
        <f t="shared" si="225"/>
        <v>0.91082802547770703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226"/>
        <v>0.94736842105263153</v>
      </c>
      <c r="DM48" s="4">
        <f t="shared" si="209"/>
        <v>176</v>
      </c>
      <c r="DN48" s="4">
        <f t="shared" si="210"/>
        <v>161</v>
      </c>
      <c r="DO48" s="23">
        <f t="shared" si="227"/>
        <v>0.91477272727272729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228"/>
        <v>1</v>
      </c>
      <c r="DX48" s="4">
        <f t="shared" si="211"/>
        <v>185</v>
      </c>
      <c r="DY48" s="4">
        <f t="shared" si="212"/>
        <v>170</v>
      </c>
      <c r="DZ48" s="23">
        <f t="shared" si="229"/>
        <v>0.91891891891891897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18</v>
      </c>
      <c r="D50" s="14">
        <f>SUM(D45:D49)</f>
        <v>16</v>
      </c>
      <c r="E50" s="25">
        <f t="shared" ref="E50" si="230">D50/C50</f>
        <v>0.88888888888888884</v>
      </c>
      <c r="F50" s="21"/>
      <c r="G50" s="14">
        <f>SUM(G45:G49)</f>
        <v>18</v>
      </c>
      <c r="H50" s="14">
        <f>SUM(H45:H49)</f>
        <v>16</v>
      </c>
      <c r="I50" s="25">
        <f t="shared" ref="I50" si="231">H50/G50</f>
        <v>0.88888888888888884</v>
      </c>
      <c r="M50" s="21" t="s">
        <v>17</v>
      </c>
      <c r="N50" s="14">
        <f>SUM(N45:N49)</f>
        <v>26</v>
      </c>
      <c r="O50" s="14">
        <f>SUM(O45:O49)</f>
        <v>25</v>
      </c>
      <c r="P50" s="25">
        <f t="shared" ref="P50" si="232">O50/N50</f>
        <v>0.96153846153846156</v>
      </c>
      <c r="Q50" s="21"/>
      <c r="R50" s="14">
        <f>SUM(R45:R49)</f>
        <v>44</v>
      </c>
      <c r="S50" s="14">
        <f>SUM(S45:S49)</f>
        <v>41</v>
      </c>
      <c r="T50" s="25">
        <f t="shared" ref="T50" si="233">S50/R50</f>
        <v>0.93181818181818177</v>
      </c>
      <c r="X50" s="21" t="s">
        <v>17</v>
      </c>
      <c r="Y50" s="14">
        <f>SUM(Y45:Y49)</f>
        <v>40</v>
      </c>
      <c r="Z50" s="14">
        <f>SUM(Z45:Z49)</f>
        <v>38</v>
      </c>
      <c r="AA50" s="25">
        <f t="shared" ref="AA50" si="234">Z50/Y50</f>
        <v>0.95</v>
      </c>
      <c r="AB50" s="21"/>
      <c r="AC50" s="14">
        <f>SUM(AC45:AC49)</f>
        <v>84</v>
      </c>
      <c r="AD50" s="14">
        <f>SUM(AD45:AD49)</f>
        <v>79</v>
      </c>
      <c r="AE50" s="25">
        <f t="shared" ref="AE50" si="235">AD50/AC50</f>
        <v>0.94047619047619047</v>
      </c>
      <c r="AI50" s="21" t="s">
        <v>17</v>
      </c>
      <c r="AJ50" s="14">
        <f>SUM(AJ45:AJ49)</f>
        <v>13</v>
      </c>
      <c r="AK50" s="14">
        <f>SUM(AK45:AK49)</f>
        <v>13</v>
      </c>
      <c r="AL50" s="25">
        <f t="shared" ref="AL50" si="236">AK50/AJ50</f>
        <v>1</v>
      </c>
      <c r="AM50" s="21"/>
      <c r="AN50" s="14">
        <f>SUM(AN45:AN49)</f>
        <v>97</v>
      </c>
      <c r="AO50" s="14">
        <f>SUM(AO45:AO49)</f>
        <v>92</v>
      </c>
      <c r="AP50" s="25">
        <f t="shared" ref="AP50" si="237">AO50/AN50</f>
        <v>0.94845360824742264</v>
      </c>
      <c r="AT50" s="21" t="s">
        <v>17</v>
      </c>
      <c r="AU50" s="14">
        <f>SUM(AU45:AU49)</f>
        <v>24</v>
      </c>
      <c r="AV50" s="14">
        <f>SUM(AV45:AV49)</f>
        <v>21</v>
      </c>
      <c r="AW50" s="25">
        <f t="shared" ref="AW50" si="238">AV50/AU50</f>
        <v>0.875</v>
      </c>
      <c r="AX50" s="21"/>
      <c r="AY50" s="14">
        <f>SUM(AY45:AY49)</f>
        <v>121</v>
      </c>
      <c r="AZ50" s="14">
        <f>SUM(AZ45:AZ49)</f>
        <v>113</v>
      </c>
      <c r="BA50" s="25">
        <f t="shared" ref="BA50" si="239">AZ50/AY50</f>
        <v>0.93388429752066116</v>
      </c>
      <c r="BE50" s="21" t="s">
        <v>17</v>
      </c>
      <c r="BF50" s="14">
        <f>SUM(BF45:BF49)</f>
        <v>19</v>
      </c>
      <c r="BG50" s="14">
        <f>SUM(BG45:BG49)</f>
        <v>18</v>
      </c>
      <c r="BH50" s="25">
        <f t="shared" ref="BH50" si="240">BG50/BF50</f>
        <v>0.94736842105263153</v>
      </c>
      <c r="BI50" s="21"/>
      <c r="BJ50" s="14">
        <f>SUM(BJ45:BJ49)</f>
        <v>140</v>
      </c>
      <c r="BK50" s="14">
        <f>SUM(BK45:BK49)</f>
        <v>131</v>
      </c>
      <c r="BL50" s="25">
        <f t="shared" ref="BL50" si="241">BK50/BJ50</f>
        <v>0.93571428571428572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242">BR50/BQ50</f>
        <v>0.91428571428571426</v>
      </c>
      <c r="BT50" s="21"/>
      <c r="BU50" s="14">
        <f>SUM(BU45:BU49)</f>
        <v>175</v>
      </c>
      <c r="BV50" s="14">
        <f>SUM(BV45:BV49)</f>
        <v>163</v>
      </c>
      <c r="BW50" s="25">
        <f t="shared" ref="BW50" si="243">BV50/BU50</f>
        <v>0.93142857142857138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244">CC50/CB50</f>
        <v>0.94444444444444442</v>
      </c>
      <c r="CE50" s="21"/>
      <c r="CF50" s="14">
        <f>SUM(CF45:CF49)</f>
        <v>193</v>
      </c>
      <c r="CG50" s="14">
        <f>SUM(CG45:CG49)</f>
        <v>180</v>
      </c>
      <c r="CH50" s="25">
        <f t="shared" ref="CH50" si="245">CG50/CF50</f>
        <v>0.93264248704663211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246">CN50/CM50</f>
        <v>0.92</v>
      </c>
      <c r="CP50" s="21"/>
      <c r="CQ50" s="14">
        <f>SUM(CQ45:CQ49)</f>
        <v>218</v>
      </c>
      <c r="CR50" s="14">
        <f>SUM(CR45:CR49)</f>
        <v>203</v>
      </c>
      <c r="CS50" s="25">
        <f t="shared" ref="CS50" si="247">CR50/CQ50</f>
        <v>0.93119266055045868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248">CY50/CX50</f>
        <v>1</v>
      </c>
      <c r="DA50" s="21"/>
      <c r="DB50" s="14">
        <f>SUM(DB45:DB49)</f>
        <v>233</v>
      </c>
      <c r="DC50" s="14">
        <f>SUM(DC45:DC49)</f>
        <v>218</v>
      </c>
      <c r="DD50" s="25">
        <f t="shared" ref="DD50" si="249">DC50/DB50</f>
        <v>0.93562231759656656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250">DJ50/DI50</f>
        <v>0.95652173913043481</v>
      </c>
      <c r="DL50" s="21"/>
      <c r="DM50" s="14">
        <f>SUM(DM45:DM49)</f>
        <v>256</v>
      </c>
      <c r="DN50" s="14">
        <f>SUM(DN45:DN49)</f>
        <v>240</v>
      </c>
      <c r="DO50" s="25">
        <f t="shared" ref="DO50" si="251">DN50/DM50</f>
        <v>0.9375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252">DU50/DT50</f>
        <v>0.88235294117647056</v>
      </c>
      <c r="DW50" s="21"/>
      <c r="DX50" s="14">
        <f>SUM(DX45:DX49)</f>
        <v>273</v>
      </c>
      <c r="DY50" s="14">
        <f>SUM(DY45:DY49)</f>
        <v>255</v>
      </c>
      <c r="DZ50" s="25">
        <f t="shared" ref="DZ50" si="253">DY50/DX50</f>
        <v>0.93406593406593408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61</v>
      </c>
      <c r="L56" s="3" t="s">
        <v>53</v>
      </c>
      <c r="M56" s="3" t="s">
        <v>44</v>
      </c>
      <c r="O56" s="16" t="s">
        <v>20</v>
      </c>
      <c r="S56" s="16" t="s">
        <v>62</v>
      </c>
      <c r="W56" s="3" t="s">
        <v>53</v>
      </c>
      <c r="X56" s="3" t="s">
        <v>44</v>
      </c>
      <c r="Z56" s="16" t="s">
        <v>21</v>
      </c>
      <c r="AD56" s="16" t="s">
        <v>63</v>
      </c>
      <c r="AH56" s="3" t="s">
        <v>53</v>
      </c>
      <c r="AI56" s="3" t="s">
        <v>44</v>
      </c>
      <c r="AK56" s="16" t="s">
        <v>34</v>
      </c>
      <c r="AO56" s="16" t="s">
        <v>66</v>
      </c>
      <c r="AS56" s="3" t="s">
        <v>53</v>
      </c>
      <c r="AT56" s="3" t="s">
        <v>44</v>
      </c>
      <c r="AV56" s="16" t="s">
        <v>35</v>
      </c>
      <c r="AZ56" s="16" t="s">
        <v>67</v>
      </c>
      <c r="BD56" s="3" t="s">
        <v>53</v>
      </c>
      <c r="BE56" s="3" t="s">
        <v>44</v>
      </c>
      <c r="BG56" s="16" t="s">
        <v>36</v>
      </c>
      <c r="BK56" s="16" t="s">
        <v>68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1</v>
      </c>
      <c r="D62" s="4">
        <v>1</v>
      </c>
      <c r="E62" s="23">
        <f t="shared" ref="E62:E63" si="254">D62/C62</f>
        <v>1</v>
      </c>
      <c r="G62" s="4">
        <f>C62+0</f>
        <v>1</v>
      </c>
      <c r="H62" s="4">
        <f>D62+0</f>
        <v>1</v>
      </c>
      <c r="I62" s="23">
        <f>H62/G62</f>
        <v>1</v>
      </c>
      <c r="K62" s="6">
        <v>85</v>
      </c>
      <c r="M62" t="s">
        <v>14</v>
      </c>
      <c r="N62" s="4">
        <v>1</v>
      </c>
      <c r="O62" s="4">
        <v>1</v>
      </c>
      <c r="P62" s="23">
        <f t="shared" ref="P62" si="255">O62/N62</f>
        <v>1</v>
      </c>
      <c r="R62" s="4">
        <f t="shared" ref="R62:S65" si="256">G62+N62</f>
        <v>2</v>
      </c>
      <c r="S62" s="4">
        <f t="shared" si="256"/>
        <v>2</v>
      </c>
      <c r="T62" s="23">
        <f>S62/R62</f>
        <v>1</v>
      </c>
      <c r="V62" s="6">
        <v>85</v>
      </c>
      <c r="X62" t="s">
        <v>14</v>
      </c>
      <c r="Y62" s="4"/>
      <c r="Z62" s="4"/>
      <c r="AA62" s="23" t="e">
        <f t="shared" ref="AA62" si="257">Z62/Y62</f>
        <v>#DIV/0!</v>
      </c>
      <c r="AC62" s="4">
        <f t="shared" ref="AC62:AC65" si="258">R62+Y62</f>
        <v>2</v>
      </c>
      <c r="AD62" s="4">
        <f t="shared" ref="AD62:AD65" si="259">S62+Z62</f>
        <v>2</v>
      </c>
      <c r="AE62" s="23">
        <f>AD62/AC62</f>
        <v>1</v>
      </c>
      <c r="AG62" s="6">
        <v>85</v>
      </c>
      <c r="AI62" t="s">
        <v>14</v>
      </c>
      <c r="AJ62" s="4"/>
      <c r="AK62" s="4"/>
      <c r="AL62" s="23" t="e">
        <f t="shared" ref="AL62" si="260">AK62/AJ62</f>
        <v>#DIV/0!</v>
      </c>
      <c r="AN62" s="4">
        <f t="shared" ref="AN62:AN65" si="261">AC62+AJ62</f>
        <v>2</v>
      </c>
      <c r="AO62" s="4">
        <f t="shared" ref="AO62:AO65" si="262">AD62+AK62</f>
        <v>2</v>
      </c>
      <c r="AP62" s="23">
        <f>AO62/AN62</f>
        <v>1</v>
      </c>
      <c r="AR62" s="6">
        <v>85</v>
      </c>
      <c r="AT62" t="s">
        <v>14</v>
      </c>
      <c r="AU62" s="4">
        <v>1</v>
      </c>
      <c r="AV62" s="4">
        <v>1</v>
      </c>
      <c r="AW62" s="23">
        <f t="shared" ref="AW62:AW65" si="263">AV62/AU62</f>
        <v>1</v>
      </c>
      <c r="AY62" s="4">
        <f t="shared" ref="AY62:AY65" si="264">AN62+AU62</f>
        <v>3</v>
      </c>
      <c r="AZ62" s="4">
        <f t="shared" ref="AZ62:AZ65" si="265">AO62+AV62</f>
        <v>3</v>
      </c>
      <c r="BA62" s="23">
        <f>AZ62/AY62</f>
        <v>1</v>
      </c>
      <c r="BC62" s="6">
        <v>85</v>
      </c>
      <c r="BE62" t="s">
        <v>14</v>
      </c>
      <c r="BF62" s="4">
        <v>0</v>
      </c>
      <c r="BG62" s="4">
        <v>0</v>
      </c>
      <c r="BH62" s="23"/>
      <c r="BJ62" s="4">
        <f t="shared" ref="BJ62:BJ65" si="266">AY62+BF62</f>
        <v>3</v>
      </c>
      <c r="BK62" s="4">
        <f t="shared" ref="BK62:BK65" si="267">AZ62+BG62</f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U65" si="268">BJ62+BQ62</f>
        <v>3</v>
      </c>
      <c r="BV62" s="4">
        <f t="shared" ref="BV62:BV65" si="269">BK62+BR62</f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70">CC62/CB62</f>
        <v>1</v>
      </c>
      <c r="CF62" s="4">
        <f t="shared" ref="CF62:CF65" si="271">BU62+CB62</f>
        <v>4</v>
      </c>
      <c r="CG62" s="4">
        <f t="shared" ref="CG62:CG65" si="272">BV62+CC62</f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Q65" si="273">CF62+CM62</f>
        <v>4</v>
      </c>
      <c r="CR62" s="4">
        <f t="shared" ref="CR62:CR65" si="274">CG62+CN62</f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B65" si="275">CQ62+CX62</f>
        <v>4</v>
      </c>
      <c r="DC62" s="4">
        <f t="shared" ref="DC62:DC65" si="276">CR62+CY62</f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M65" si="277">DB62+DI62</f>
        <v>4</v>
      </c>
      <c r="DN62" s="4">
        <f t="shared" ref="DN62:DN65" si="278">DC62+DJ62</f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X65" si="279">DM62+DT62</f>
        <v>4</v>
      </c>
      <c r="DY62" s="4">
        <f t="shared" ref="DY62:DY65" si="280">DN62+DU62</f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2</v>
      </c>
      <c r="D63" s="4">
        <v>2</v>
      </c>
      <c r="E63" s="23">
        <f t="shared" si="254"/>
        <v>1</v>
      </c>
      <c r="G63" s="4">
        <f t="shared" ref="G63:H65" si="281">C63+0</f>
        <v>2</v>
      </c>
      <c r="H63" s="4">
        <f t="shared" si="281"/>
        <v>2</v>
      </c>
      <c r="I63" s="23">
        <f t="shared" ref="I63" si="282">H63/G63</f>
        <v>1</v>
      </c>
      <c r="K63" s="6">
        <v>85</v>
      </c>
      <c r="M63" t="s">
        <v>15</v>
      </c>
      <c r="N63" s="4"/>
      <c r="O63" s="4"/>
      <c r="P63" s="23"/>
      <c r="R63" s="4">
        <f t="shared" si="256"/>
        <v>2</v>
      </c>
      <c r="S63" s="4">
        <f t="shared" si="256"/>
        <v>2</v>
      </c>
      <c r="T63" s="23">
        <f t="shared" ref="T63:T65" si="283">S63/R63</f>
        <v>1</v>
      </c>
      <c r="V63" s="6">
        <v>85</v>
      </c>
      <c r="X63" t="s">
        <v>15</v>
      </c>
      <c r="Y63" s="4"/>
      <c r="Z63" s="4"/>
      <c r="AA63" s="23"/>
      <c r="AC63" s="4">
        <f t="shared" si="258"/>
        <v>2</v>
      </c>
      <c r="AD63" s="4">
        <f t="shared" si="259"/>
        <v>2</v>
      </c>
      <c r="AE63" s="23">
        <f t="shared" ref="AE63:AE65" si="284">AD63/AC63</f>
        <v>1</v>
      </c>
      <c r="AG63" s="6">
        <v>85</v>
      </c>
      <c r="AI63" t="s">
        <v>15</v>
      </c>
      <c r="AJ63" s="4">
        <v>2</v>
      </c>
      <c r="AK63" s="4">
        <v>2</v>
      </c>
      <c r="AL63" s="23"/>
      <c r="AN63" s="4">
        <f t="shared" si="261"/>
        <v>4</v>
      </c>
      <c r="AO63" s="4">
        <f t="shared" si="262"/>
        <v>4</v>
      </c>
      <c r="AP63" s="23">
        <f t="shared" ref="AP63:AP65" si="285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64"/>
        <v>4</v>
      </c>
      <c r="AZ63" s="4">
        <f t="shared" si="265"/>
        <v>4</v>
      </c>
      <c r="BA63" s="23">
        <f t="shared" ref="BA63:BA65" si="286">AZ63/AY63</f>
        <v>1</v>
      </c>
      <c r="BC63" s="6">
        <v>85</v>
      </c>
      <c r="BE63" t="s">
        <v>15</v>
      </c>
      <c r="BF63" s="4">
        <v>0</v>
      </c>
      <c r="BG63" s="4">
        <v>0</v>
      </c>
      <c r="BH63" s="23"/>
      <c r="BJ63" s="4">
        <f t="shared" si="266"/>
        <v>4</v>
      </c>
      <c r="BK63" s="4">
        <f t="shared" si="267"/>
        <v>4</v>
      </c>
      <c r="BL63" s="23">
        <f t="shared" ref="BL63:BL65" si="287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68"/>
        <v>6</v>
      </c>
      <c r="BV63" s="4">
        <f t="shared" si="269"/>
        <v>6</v>
      </c>
      <c r="BW63" s="23">
        <f t="shared" ref="BW63:BW65" si="288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70"/>
        <v>1</v>
      </c>
      <c r="CF63" s="4">
        <f t="shared" si="271"/>
        <v>9</v>
      </c>
      <c r="CG63" s="4">
        <f t="shared" si="272"/>
        <v>9</v>
      </c>
      <c r="CH63" s="23">
        <f t="shared" ref="CH63:CH65" si="289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90">CN63/CM63</f>
        <v>1</v>
      </c>
      <c r="CQ63" s="4">
        <f t="shared" si="273"/>
        <v>10</v>
      </c>
      <c r="CR63" s="4">
        <f t="shared" si="274"/>
        <v>10</v>
      </c>
      <c r="CS63" s="23">
        <f t="shared" ref="CS63:CS65" si="291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92">CY63/CX63</f>
        <v>1</v>
      </c>
      <c r="DB63" s="4">
        <f t="shared" si="275"/>
        <v>11</v>
      </c>
      <c r="DC63" s="4">
        <f t="shared" si="276"/>
        <v>11</v>
      </c>
      <c r="DD63" s="23">
        <f t="shared" ref="DD63:DD65" si="293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77"/>
        <v>11</v>
      </c>
      <c r="DN63" s="4">
        <f t="shared" si="278"/>
        <v>11</v>
      </c>
      <c r="DO63" s="23">
        <f t="shared" ref="DO63:DO65" si="294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79"/>
        <v>11</v>
      </c>
      <c r="DY63" s="4">
        <f t="shared" si="280"/>
        <v>11</v>
      </c>
      <c r="DZ63" s="23">
        <f t="shared" ref="DZ63:DZ65" si="295">DY63/DX63</f>
        <v>1</v>
      </c>
      <c r="EB63" s="6">
        <v>85</v>
      </c>
    </row>
    <row r="64" spans="1:132" x14ac:dyDescent="0.25">
      <c r="B64" t="s">
        <v>16</v>
      </c>
      <c r="C64" s="4"/>
      <c r="D64" s="4"/>
      <c r="E64" s="23" t="e">
        <f t="shared" ref="E64:E65" si="296">D64/C64</f>
        <v>#DIV/0!</v>
      </c>
      <c r="G64" s="4">
        <f t="shared" si="281"/>
        <v>0</v>
      </c>
      <c r="H64" s="4">
        <f t="shared" si="281"/>
        <v>0</v>
      </c>
      <c r="I64" s="23" t="e">
        <f t="shared" ref="I64:I65" si="297">H64/G64</f>
        <v>#DIV/0!</v>
      </c>
      <c r="K64" s="6">
        <v>80</v>
      </c>
      <c r="M64" t="s">
        <v>16</v>
      </c>
      <c r="N64" s="4">
        <v>2</v>
      </c>
      <c r="O64" s="4">
        <v>2</v>
      </c>
      <c r="P64" s="23">
        <f t="shared" ref="P64:P65" si="298">O64/N64</f>
        <v>1</v>
      </c>
      <c r="R64" s="4">
        <f t="shared" si="256"/>
        <v>2</v>
      </c>
      <c r="S64" s="4">
        <f t="shared" si="256"/>
        <v>2</v>
      </c>
      <c r="T64" s="23">
        <f t="shared" si="283"/>
        <v>1</v>
      </c>
      <c r="V64" s="6">
        <v>80</v>
      </c>
      <c r="X64" t="s">
        <v>16</v>
      </c>
      <c r="Y64" s="4">
        <v>1</v>
      </c>
      <c r="Z64" s="4">
        <v>1</v>
      </c>
      <c r="AA64" s="23">
        <f t="shared" ref="AA64:AA65" si="299">Z64/Y64</f>
        <v>1</v>
      </c>
      <c r="AC64" s="4">
        <f t="shared" si="258"/>
        <v>3</v>
      </c>
      <c r="AD64" s="4">
        <f t="shared" si="259"/>
        <v>3</v>
      </c>
      <c r="AE64" s="23">
        <f t="shared" si="284"/>
        <v>1</v>
      </c>
      <c r="AG64" s="6">
        <v>80</v>
      </c>
      <c r="AI64" t="s">
        <v>16</v>
      </c>
      <c r="AJ64" s="4">
        <v>1</v>
      </c>
      <c r="AK64" s="4">
        <v>1</v>
      </c>
      <c r="AL64" s="23">
        <f t="shared" ref="AL64:AL65" si="300">AK64/AJ64</f>
        <v>1</v>
      </c>
      <c r="AN64" s="4">
        <f t="shared" si="261"/>
        <v>4</v>
      </c>
      <c r="AO64" s="4">
        <f t="shared" si="262"/>
        <v>4</v>
      </c>
      <c r="AP64" s="23">
        <f t="shared" si="285"/>
        <v>1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63"/>
        <v>1</v>
      </c>
      <c r="AY64" s="4">
        <f t="shared" si="264"/>
        <v>5</v>
      </c>
      <c r="AZ64" s="4">
        <f t="shared" si="265"/>
        <v>5</v>
      </c>
      <c r="BA64" s="23">
        <f t="shared" si="286"/>
        <v>1</v>
      </c>
      <c r="BC64" s="6">
        <v>80</v>
      </c>
      <c r="BE64" t="s">
        <v>16</v>
      </c>
      <c r="BF64" s="4">
        <v>2</v>
      </c>
      <c r="BG64" s="4">
        <v>2</v>
      </c>
      <c r="BH64" s="23">
        <f t="shared" ref="BH64:BH65" si="301">BG64/BF64</f>
        <v>1</v>
      </c>
      <c r="BJ64" s="4">
        <f t="shared" si="266"/>
        <v>7</v>
      </c>
      <c r="BK64" s="4">
        <f t="shared" si="267"/>
        <v>7</v>
      </c>
      <c r="BL64" s="23">
        <f t="shared" si="287"/>
        <v>1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302">BR64/BQ64</f>
        <v>1</v>
      </c>
      <c r="BU64" s="4">
        <f t="shared" si="268"/>
        <v>9</v>
      </c>
      <c r="BV64" s="4">
        <f t="shared" si="269"/>
        <v>9</v>
      </c>
      <c r="BW64" s="23">
        <f t="shared" si="288"/>
        <v>1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71"/>
        <v>9</v>
      </c>
      <c r="CG64" s="4">
        <f t="shared" si="272"/>
        <v>9</v>
      </c>
      <c r="CH64" s="23">
        <f t="shared" si="289"/>
        <v>1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73"/>
        <v>9</v>
      </c>
      <c r="CR64" s="4">
        <f t="shared" si="274"/>
        <v>9</v>
      </c>
      <c r="CS64" s="23">
        <f t="shared" si="291"/>
        <v>1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75"/>
        <v>13</v>
      </c>
      <c r="DC64" s="4">
        <f t="shared" si="276"/>
        <v>13</v>
      </c>
      <c r="DD64" s="23">
        <f t="shared" si="293"/>
        <v>1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77"/>
        <v>17</v>
      </c>
      <c r="DN64" s="4">
        <f t="shared" si="278"/>
        <v>17</v>
      </c>
      <c r="DO64" s="23">
        <f t="shared" si="294"/>
        <v>1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79"/>
        <v>20</v>
      </c>
      <c r="DY64" s="4">
        <f t="shared" si="280"/>
        <v>20</v>
      </c>
      <c r="DZ64" s="23">
        <f t="shared" si="295"/>
        <v>1</v>
      </c>
      <c r="EB64" s="6">
        <v>80</v>
      </c>
    </row>
    <row r="65" spans="2:132" x14ac:dyDescent="0.25">
      <c r="B65" t="s">
        <v>26</v>
      </c>
      <c r="C65" s="4"/>
      <c r="D65" s="4"/>
      <c r="E65" s="23" t="e">
        <f t="shared" si="296"/>
        <v>#DIV/0!</v>
      </c>
      <c r="G65" s="4">
        <f t="shared" si="281"/>
        <v>0</v>
      </c>
      <c r="H65" s="4">
        <f t="shared" si="281"/>
        <v>0</v>
      </c>
      <c r="I65" s="23" t="e">
        <f t="shared" si="297"/>
        <v>#DIV/0!</v>
      </c>
      <c r="K65" s="6">
        <v>80</v>
      </c>
      <c r="M65" t="s">
        <v>26</v>
      </c>
      <c r="N65" s="4">
        <v>2</v>
      </c>
      <c r="O65" s="4">
        <v>2</v>
      </c>
      <c r="P65" s="23">
        <f t="shared" si="298"/>
        <v>1</v>
      </c>
      <c r="R65" s="4">
        <f t="shared" si="256"/>
        <v>2</v>
      </c>
      <c r="S65" s="4">
        <f t="shared" si="256"/>
        <v>2</v>
      </c>
      <c r="T65" s="23">
        <f t="shared" si="283"/>
        <v>1</v>
      </c>
      <c r="V65" s="6">
        <v>80</v>
      </c>
      <c r="X65" t="s">
        <v>26</v>
      </c>
      <c r="Y65" s="4">
        <v>6</v>
      </c>
      <c r="Z65" s="4">
        <v>5</v>
      </c>
      <c r="AA65" s="23">
        <f t="shared" si="299"/>
        <v>0.83333333333333337</v>
      </c>
      <c r="AC65" s="4">
        <f t="shared" si="258"/>
        <v>8</v>
      </c>
      <c r="AD65" s="4">
        <f t="shared" si="259"/>
        <v>7</v>
      </c>
      <c r="AE65" s="23">
        <f t="shared" si="284"/>
        <v>0.875</v>
      </c>
      <c r="AG65" s="6">
        <v>80</v>
      </c>
      <c r="AI65" t="s">
        <v>26</v>
      </c>
      <c r="AJ65" s="4">
        <v>9</v>
      </c>
      <c r="AK65" s="4">
        <v>9</v>
      </c>
      <c r="AL65" s="23">
        <f t="shared" si="300"/>
        <v>1</v>
      </c>
      <c r="AN65" s="4">
        <f t="shared" si="261"/>
        <v>17</v>
      </c>
      <c r="AO65" s="4">
        <f t="shared" si="262"/>
        <v>16</v>
      </c>
      <c r="AP65" s="23">
        <f t="shared" si="285"/>
        <v>0.94117647058823528</v>
      </c>
      <c r="AR65" s="6">
        <v>80</v>
      </c>
      <c r="AT65" t="s">
        <v>26</v>
      </c>
      <c r="AU65" s="4">
        <v>3</v>
      </c>
      <c r="AV65" s="4">
        <v>2</v>
      </c>
      <c r="AW65" s="23">
        <f t="shared" si="263"/>
        <v>0.66666666666666663</v>
      </c>
      <c r="AY65" s="4">
        <f t="shared" si="264"/>
        <v>20</v>
      </c>
      <c r="AZ65" s="4">
        <f t="shared" si="265"/>
        <v>18</v>
      </c>
      <c r="BA65" s="23">
        <f t="shared" si="286"/>
        <v>0.9</v>
      </c>
      <c r="BC65" s="6">
        <v>80</v>
      </c>
      <c r="BE65" t="s">
        <v>26</v>
      </c>
      <c r="BF65" s="4">
        <v>8</v>
      </c>
      <c r="BG65" s="4">
        <v>7</v>
      </c>
      <c r="BH65" s="23">
        <f t="shared" si="301"/>
        <v>0.875</v>
      </c>
      <c r="BJ65" s="4">
        <f t="shared" si="266"/>
        <v>28</v>
      </c>
      <c r="BK65" s="4">
        <f t="shared" si="267"/>
        <v>25</v>
      </c>
      <c r="BL65" s="23">
        <f t="shared" si="287"/>
        <v>0.8928571428571429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302"/>
        <v>1</v>
      </c>
      <c r="BU65" s="4">
        <f t="shared" si="268"/>
        <v>38</v>
      </c>
      <c r="BV65" s="4">
        <f t="shared" si="269"/>
        <v>35</v>
      </c>
      <c r="BW65" s="23">
        <f t="shared" si="288"/>
        <v>0.92105263157894735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303">CC65/CB65</f>
        <v>0.8</v>
      </c>
      <c r="CF65" s="4">
        <f t="shared" si="271"/>
        <v>43</v>
      </c>
      <c r="CG65" s="4">
        <f t="shared" si="272"/>
        <v>39</v>
      </c>
      <c r="CH65" s="23">
        <f t="shared" si="289"/>
        <v>0.90697674418604646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304">CN65/CM65</f>
        <v>1</v>
      </c>
      <c r="CQ65" s="4">
        <f t="shared" si="273"/>
        <v>44</v>
      </c>
      <c r="CR65" s="4">
        <f t="shared" si="274"/>
        <v>40</v>
      </c>
      <c r="CS65" s="23">
        <f t="shared" si="291"/>
        <v>0.90909090909090906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305">CY65/CX65</f>
        <v>0.5</v>
      </c>
      <c r="DB65" s="4">
        <f t="shared" si="275"/>
        <v>48</v>
      </c>
      <c r="DC65" s="4">
        <f t="shared" si="276"/>
        <v>42</v>
      </c>
      <c r="DD65" s="23">
        <f t="shared" si="293"/>
        <v>0.875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306">DJ65/DI65</f>
        <v>1</v>
      </c>
      <c r="DM65" s="4">
        <f t="shared" si="277"/>
        <v>51</v>
      </c>
      <c r="DN65" s="4">
        <f t="shared" si="278"/>
        <v>45</v>
      </c>
      <c r="DO65" s="23">
        <f t="shared" si="294"/>
        <v>0.88235294117647056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307">DU65/DT65</f>
        <v>1</v>
      </c>
      <c r="DX65" s="4">
        <f t="shared" si="279"/>
        <v>54</v>
      </c>
      <c r="DY65" s="4">
        <f t="shared" si="280"/>
        <v>48</v>
      </c>
      <c r="DZ65" s="23">
        <f t="shared" si="295"/>
        <v>0.88888888888888884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3</v>
      </c>
      <c r="D67" s="14">
        <f>SUM(D62:D66)</f>
        <v>3</v>
      </c>
      <c r="E67" s="25">
        <f t="shared" ref="E67" si="308">D67/C67</f>
        <v>1</v>
      </c>
      <c r="F67" s="21"/>
      <c r="G67" s="14">
        <f>SUM(G62:G66)</f>
        <v>3</v>
      </c>
      <c r="H67" s="14">
        <f>SUM(H62:H66)</f>
        <v>3</v>
      </c>
      <c r="I67" s="25">
        <f t="shared" ref="I67" si="309">H67/G67</f>
        <v>1</v>
      </c>
      <c r="M67" s="21" t="s">
        <v>17</v>
      </c>
      <c r="N67" s="14">
        <f>SUM(N62:N66)</f>
        <v>5</v>
      </c>
      <c r="O67" s="14">
        <f>SUM(O62:O66)</f>
        <v>5</v>
      </c>
      <c r="P67" s="25">
        <f t="shared" ref="P67" si="310">O67/N67</f>
        <v>1</v>
      </c>
      <c r="Q67" s="21"/>
      <c r="R67" s="14">
        <f>SUM(R62:R66)</f>
        <v>8</v>
      </c>
      <c r="S67" s="14">
        <f>SUM(S62:S66)</f>
        <v>8</v>
      </c>
      <c r="T67" s="25">
        <f t="shared" ref="T67" si="311">S67/R67</f>
        <v>1</v>
      </c>
      <c r="X67" s="21" t="s">
        <v>17</v>
      </c>
      <c r="Y67" s="14">
        <f>SUM(Y62:Y66)</f>
        <v>7</v>
      </c>
      <c r="Z67" s="14">
        <f>SUM(Z62:Z66)</f>
        <v>6</v>
      </c>
      <c r="AA67" s="25">
        <f t="shared" ref="AA67" si="312">Z67/Y67</f>
        <v>0.8571428571428571</v>
      </c>
      <c r="AB67" s="21"/>
      <c r="AC67" s="14">
        <f>SUM(AC62:AC66)</f>
        <v>15</v>
      </c>
      <c r="AD67" s="14">
        <f>SUM(AD62:AD66)</f>
        <v>14</v>
      </c>
      <c r="AE67" s="25">
        <f t="shared" ref="AE67" si="313">AD67/AC67</f>
        <v>0.93333333333333335</v>
      </c>
      <c r="AI67" s="21" t="s">
        <v>17</v>
      </c>
      <c r="AJ67" s="14">
        <f>SUM(AJ62:AJ66)</f>
        <v>12</v>
      </c>
      <c r="AK67" s="14">
        <f>SUM(AK62:AK66)</f>
        <v>12</v>
      </c>
      <c r="AL67" s="25">
        <f t="shared" ref="AL67" si="314">AK67/AJ67</f>
        <v>1</v>
      </c>
      <c r="AM67" s="21"/>
      <c r="AN67" s="14">
        <f>SUM(AN62:AN66)</f>
        <v>27</v>
      </c>
      <c r="AO67" s="14">
        <f>SUM(AO62:AO66)</f>
        <v>26</v>
      </c>
      <c r="AP67" s="25">
        <f t="shared" ref="AP67" si="315">AO67/AN67</f>
        <v>0.96296296296296291</v>
      </c>
      <c r="AT67" s="21" t="s">
        <v>17</v>
      </c>
      <c r="AU67" s="14">
        <f>SUM(AU62:AU66)</f>
        <v>5</v>
      </c>
      <c r="AV67" s="14">
        <f>SUM(AV62:AV66)</f>
        <v>4</v>
      </c>
      <c r="AW67" s="25">
        <f t="shared" ref="AW67" si="316">AV67/AU67</f>
        <v>0.8</v>
      </c>
      <c r="AX67" s="21"/>
      <c r="AY67" s="14">
        <f>SUM(AY62:AY66)</f>
        <v>32</v>
      </c>
      <c r="AZ67" s="14">
        <f>SUM(AZ62:AZ66)</f>
        <v>30</v>
      </c>
      <c r="BA67" s="25">
        <f t="shared" ref="BA67" si="317">AZ67/AY67</f>
        <v>0.9375</v>
      </c>
      <c r="BE67" s="21" t="s">
        <v>17</v>
      </c>
      <c r="BF67" s="14">
        <f>SUM(BF62:BF66)</f>
        <v>10</v>
      </c>
      <c r="BG67" s="14">
        <f>SUM(BG62:BG66)</f>
        <v>9</v>
      </c>
      <c r="BH67" s="25">
        <f t="shared" ref="BH67" si="318">BG67/BF67</f>
        <v>0.9</v>
      </c>
      <c r="BI67" s="21"/>
      <c r="BJ67" s="14">
        <f>SUM(BJ62:BJ66)</f>
        <v>42</v>
      </c>
      <c r="BK67" s="14">
        <f>SUM(BK62:BK66)</f>
        <v>39</v>
      </c>
      <c r="BL67" s="25">
        <f t="shared" ref="BL67" si="319">BK67/BJ67</f>
        <v>0.9285714285714286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320">BR67/BQ67</f>
        <v>1</v>
      </c>
      <c r="BT67" s="21"/>
      <c r="BU67" s="14">
        <f>SUM(BU62:BU66)</f>
        <v>56</v>
      </c>
      <c r="BV67" s="14">
        <f>SUM(BV62:BV66)</f>
        <v>53</v>
      </c>
      <c r="BW67" s="25">
        <f t="shared" ref="BW67" si="321">BV67/BU67</f>
        <v>0.9464285714285714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322">CC67/CB67</f>
        <v>0.88888888888888884</v>
      </c>
      <c r="CE67" s="21"/>
      <c r="CF67" s="14">
        <f>SUM(CF62:CF66)</f>
        <v>65</v>
      </c>
      <c r="CG67" s="14">
        <f>SUM(CG62:CG66)</f>
        <v>61</v>
      </c>
      <c r="CH67" s="25">
        <f t="shared" ref="CH67" si="323">CG67/CF67</f>
        <v>0.93846153846153846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324">CN67/CM67</f>
        <v>1</v>
      </c>
      <c r="CP67" s="21"/>
      <c r="CQ67" s="14">
        <f>SUM(CQ62:CQ66)</f>
        <v>67</v>
      </c>
      <c r="CR67" s="14">
        <f>SUM(CR62:CR66)</f>
        <v>63</v>
      </c>
      <c r="CS67" s="25">
        <f t="shared" ref="CS67" si="325">CR67/CQ67</f>
        <v>0.94029850746268662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326">CY67/CX67</f>
        <v>0.77777777777777779</v>
      </c>
      <c r="DA67" s="21"/>
      <c r="DB67" s="14">
        <f>SUM(DB62:DB66)</f>
        <v>76</v>
      </c>
      <c r="DC67" s="14">
        <f>SUM(DC62:DC66)</f>
        <v>70</v>
      </c>
      <c r="DD67" s="25">
        <f t="shared" ref="DD67" si="327">DC67/DB67</f>
        <v>0.92105263157894735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328">DJ67/DI67</f>
        <v>1</v>
      </c>
      <c r="DL67" s="21"/>
      <c r="DM67" s="14">
        <f>SUM(DM62:DM66)</f>
        <v>83</v>
      </c>
      <c r="DN67" s="14">
        <f>SUM(DN62:DN66)</f>
        <v>77</v>
      </c>
      <c r="DO67" s="25">
        <f t="shared" ref="DO67" si="329">DN67/DM67</f>
        <v>0.92771084337349397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330">DU67/DT67</f>
        <v>1</v>
      </c>
      <c r="DW67" s="21"/>
      <c r="DX67" s="14">
        <f>SUM(DX62:DX66)</f>
        <v>89</v>
      </c>
      <c r="DY67" s="14">
        <f>SUM(DY62:DY66)</f>
        <v>83</v>
      </c>
      <c r="DZ67" s="25">
        <f t="shared" ref="DZ67" si="331">DY67/DX67</f>
        <v>0.93258426966292129</v>
      </c>
    </row>
    <row r="70" spans="2:132" x14ac:dyDescent="0.25">
      <c r="E70" t="s">
        <v>57</v>
      </c>
      <c r="P70" t="s">
        <v>58</v>
      </c>
      <c r="AA70" t="s">
        <v>57</v>
      </c>
      <c r="AL70" t="s">
        <v>58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7" manualBreakCount="7">
    <brk id="11" max="1048575" man="1"/>
    <brk id="22" max="1048575" man="1"/>
    <brk id="33" max="1048575" man="1"/>
    <brk id="55" max="1048575" man="1"/>
    <brk id="66" max="1048575" man="1"/>
    <brk id="77" max="1048575" man="1"/>
    <brk id="8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C7F3-9AF9-4A8E-8B17-E686343CC82E}">
  <dimension ref="A2:EB70"/>
  <sheetViews>
    <sheetView topLeftCell="CB1" zoomScaleNormal="100" workbookViewId="0">
      <selection activeCell="L19" sqref="L19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69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90</v>
      </c>
      <c r="AS5" s="3" t="s">
        <v>50</v>
      </c>
      <c r="AT5" s="3" t="s">
        <v>2</v>
      </c>
      <c r="AV5" s="16" t="s">
        <v>35</v>
      </c>
      <c r="AZ5" s="16" t="s">
        <v>91</v>
      </c>
      <c r="BD5" s="3" t="s">
        <v>50</v>
      </c>
      <c r="BE5" s="3" t="s">
        <v>2</v>
      </c>
      <c r="BG5" s="16" t="s">
        <v>36</v>
      </c>
      <c r="BK5" s="16" t="s">
        <v>68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0</v>
      </c>
      <c r="AK11" s="4">
        <f>AK28+AK45+AK62</f>
        <v>0</v>
      </c>
      <c r="AL11" s="23" t="e">
        <f>AK11/AJ11</f>
        <v>#DIV/0!</v>
      </c>
      <c r="AN11" s="4">
        <f>AN28+AN45+AN62</f>
        <v>12</v>
      </c>
      <c r="AO11" s="4">
        <f>AO28+AO45+AO62</f>
        <v>11</v>
      </c>
      <c r="AP11" s="23">
        <f>AO11/AN11</f>
        <v>0.91666666666666663</v>
      </c>
      <c r="AR11" s="6">
        <v>85</v>
      </c>
      <c r="AT11" t="s">
        <v>14</v>
      </c>
      <c r="AU11" s="4">
        <f>AU28+AU45+AU62</f>
        <v>0</v>
      </c>
      <c r="AV11" s="4">
        <f>AV28+AV45+AV62</f>
        <v>0</v>
      </c>
      <c r="AW11" s="23" t="e">
        <f>AV11/AU11</f>
        <v>#DIV/0!</v>
      </c>
      <c r="AY11" s="4">
        <f>AY28+AY45+AY62</f>
        <v>12</v>
      </c>
      <c r="AZ11" s="4">
        <f>AZ28+AZ45+AZ62</f>
        <v>11</v>
      </c>
      <c r="BA11" s="23">
        <f>AZ11/AY11</f>
        <v>0.91666666666666663</v>
      </c>
      <c r="BC11" s="6">
        <v>85</v>
      </c>
      <c r="BE11" t="s">
        <v>14</v>
      </c>
      <c r="BF11" s="4">
        <f>BF28+BF45+BF62</f>
        <v>5</v>
      </c>
      <c r="BG11" s="4">
        <f>BG28+BG45+BG62</f>
        <v>5</v>
      </c>
      <c r="BH11" s="23">
        <f>BG11/BF11</f>
        <v>1</v>
      </c>
      <c r="BJ11" s="4">
        <f>BJ28+BJ45+BJ62</f>
        <v>17</v>
      </c>
      <c r="BK11" s="4">
        <f>BK28+BK45+BK62</f>
        <v>16</v>
      </c>
      <c r="BL11" s="23">
        <f>BK11/BJ11</f>
        <v>0.94117647058823528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21</v>
      </c>
      <c r="BV11" s="4">
        <f>BV28+BV45+BV62</f>
        <v>20</v>
      </c>
      <c r="BW11" s="23">
        <f>BV11/BU11</f>
        <v>0.95238095238095233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27</v>
      </c>
      <c r="CG11" s="4">
        <f>CG28+CG45+CG62</f>
        <v>26</v>
      </c>
      <c r="CH11" s="23">
        <f>CG11/CF11</f>
        <v>0.96296296296296291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32</v>
      </c>
      <c r="CR11" s="4">
        <f>CR28+CR45+CR62</f>
        <v>31</v>
      </c>
      <c r="CS11" s="23">
        <f>CR11/CQ11</f>
        <v>0.96875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36</v>
      </c>
      <c r="DC11" s="4">
        <f>DC28+DC45+DC62</f>
        <v>35</v>
      </c>
      <c r="DD11" s="23">
        <f>DC11/DB11</f>
        <v>0.97222222222222221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39</v>
      </c>
      <c r="DN11" s="4">
        <f>DN28+DN45+DN62</f>
        <v>38</v>
      </c>
      <c r="DO11" s="23">
        <f>DN11/DM11</f>
        <v>0.97435897435897434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45</v>
      </c>
      <c r="DY11" s="4">
        <f>DY28+DY45+DY62</f>
        <v>44</v>
      </c>
      <c r="DZ11" s="23">
        <f>DY11/DX11</f>
        <v>0.97777777777777775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0</v>
      </c>
      <c r="AK12" s="4">
        <f t="shared" ref="AK12" si="12">AK29+AK46+AK63</f>
        <v>0</v>
      </c>
      <c r="AL12" s="23" t="e">
        <f t="shared" ref="AL12:AL14" si="13">AK12/AJ12</f>
        <v>#DIV/0!</v>
      </c>
      <c r="AN12" s="4">
        <f t="shared" ref="AN12:AO14" si="14">AN29+AN46+AN63</f>
        <v>17</v>
      </c>
      <c r="AO12" s="4">
        <f t="shared" si="14"/>
        <v>16</v>
      </c>
      <c r="AP12" s="23">
        <f t="shared" ref="AP12:AP14" si="15">AO12/AN12</f>
        <v>0.94117647058823528</v>
      </c>
      <c r="AR12" s="6">
        <v>85</v>
      </c>
      <c r="AT12" t="s">
        <v>15</v>
      </c>
      <c r="AU12" s="4">
        <f>AU29+AU46+AU63</f>
        <v>0</v>
      </c>
      <c r="AV12" s="4">
        <f t="shared" ref="AV12" si="16">AV29+AV46+AV63</f>
        <v>0</v>
      </c>
      <c r="AW12" s="23" t="e">
        <f t="shared" ref="AW12:AW14" si="17">AV12/AU12</f>
        <v>#DIV/0!</v>
      </c>
      <c r="AY12" s="4">
        <f t="shared" ref="AY12:AZ14" si="18">AY29+AY46+AY63</f>
        <v>17</v>
      </c>
      <c r="AZ12" s="4">
        <f t="shared" si="18"/>
        <v>16</v>
      </c>
      <c r="BA12" s="23">
        <f t="shared" ref="BA12:BA14" si="19">AZ12/AY12</f>
        <v>0.94117647058823528</v>
      </c>
      <c r="BC12" s="6">
        <v>85</v>
      </c>
      <c r="BE12" t="s">
        <v>15</v>
      </c>
      <c r="BF12" s="4">
        <f>BF29+BF46+BF63</f>
        <v>5</v>
      </c>
      <c r="BG12" s="4">
        <f t="shared" ref="BG12" si="20">BG29+BG46+BG63</f>
        <v>5</v>
      </c>
      <c r="BH12" s="23">
        <f t="shared" ref="BH12:BH14" si="21">BG12/BF12</f>
        <v>1</v>
      </c>
      <c r="BJ12" s="4">
        <f t="shared" ref="BJ12:BK14" si="22">BJ29+BJ46+BJ63</f>
        <v>22</v>
      </c>
      <c r="BK12" s="4">
        <f t="shared" si="22"/>
        <v>21</v>
      </c>
      <c r="BL12" s="23">
        <f t="shared" ref="BL12:BL14" si="23">BK12/BJ12</f>
        <v>0.95454545454545459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4" si="26">BU29+BU46+BU63</f>
        <v>30</v>
      </c>
      <c r="BV12" s="4">
        <f t="shared" si="26"/>
        <v>29</v>
      </c>
      <c r="BW12" s="23">
        <f t="shared" ref="BW12:BW14" si="27">BV12/BU12</f>
        <v>0.96666666666666667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4" si="30">CF29+CF46+CF63</f>
        <v>38</v>
      </c>
      <c r="CG12" s="4">
        <f t="shared" si="30"/>
        <v>37</v>
      </c>
      <c r="CH12" s="23">
        <f t="shared" ref="CH12:CH14" si="31">CG12/CF12</f>
        <v>0.97368421052631582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4" si="34">CQ29+CQ46+CQ63</f>
        <v>46</v>
      </c>
      <c r="CR12" s="4">
        <f t="shared" si="34"/>
        <v>45</v>
      </c>
      <c r="CS12" s="23">
        <f t="shared" ref="CS12:CS14" si="35">CR12/CQ12</f>
        <v>0.97826086956521741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4" si="38">DB29+DB46+DB63</f>
        <v>57</v>
      </c>
      <c r="DC12" s="4">
        <f t="shared" si="38"/>
        <v>56</v>
      </c>
      <c r="DD12" s="23">
        <f t="shared" ref="DD12:DD14" si="39">DC12/DB12</f>
        <v>0.98245614035087714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4" si="42">DM29+DM46+DM63</f>
        <v>64</v>
      </c>
      <c r="DN12" s="4">
        <f t="shared" si="42"/>
        <v>63</v>
      </c>
      <c r="DO12" s="23">
        <f t="shared" ref="DO12:DO14" si="43">DN12/DM12</f>
        <v>0.984375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4" si="46">DX29+DX46+DX63</f>
        <v>67</v>
      </c>
      <c r="DY12" s="4">
        <f t="shared" si="46"/>
        <v>66</v>
      </c>
      <c r="DZ12" s="23">
        <f t="shared" ref="DZ12:DZ14" si="47">DY12/DX12</f>
        <v>0.9850746268656716</v>
      </c>
      <c r="EB12" s="6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0</v>
      </c>
      <c r="AK13" s="4">
        <f t="shared" si="48"/>
        <v>0</v>
      </c>
      <c r="AL13" s="23" t="e">
        <f t="shared" si="13"/>
        <v>#DIV/0!</v>
      </c>
      <c r="AN13" s="4">
        <f t="shared" si="14"/>
        <v>26</v>
      </c>
      <c r="AO13" s="4">
        <f t="shared" si="14"/>
        <v>24</v>
      </c>
      <c r="AP13" s="23">
        <f t="shared" si="15"/>
        <v>0.92307692307692313</v>
      </c>
      <c r="AR13" s="6">
        <v>80</v>
      </c>
      <c r="AT13" t="s">
        <v>16</v>
      </c>
      <c r="AU13" s="4">
        <f t="shared" ref="AU13:AV14" si="49">AU30+AU47+AU64</f>
        <v>0</v>
      </c>
      <c r="AV13" s="4">
        <f t="shared" si="49"/>
        <v>0</v>
      </c>
      <c r="AW13" s="23" t="e">
        <f t="shared" si="17"/>
        <v>#DIV/0!</v>
      </c>
      <c r="AY13" s="4">
        <f t="shared" si="18"/>
        <v>26</v>
      </c>
      <c r="AZ13" s="4">
        <f t="shared" si="18"/>
        <v>24</v>
      </c>
      <c r="BA13" s="23">
        <f t="shared" si="19"/>
        <v>0.92307692307692313</v>
      </c>
      <c r="BC13" s="6">
        <v>80</v>
      </c>
      <c r="BE13" t="s">
        <v>16</v>
      </c>
      <c r="BF13" s="4">
        <f t="shared" ref="BF13:BG14" si="50">BF30+BF47+BF64</f>
        <v>14</v>
      </c>
      <c r="BG13" s="4">
        <f t="shared" si="50"/>
        <v>14</v>
      </c>
      <c r="BH13" s="23">
        <f t="shared" si="21"/>
        <v>1</v>
      </c>
      <c r="BJ13" s="4">
        <f t="shared" si="22"/>
        <v>40</v>
      </c>
      <c r="BK13" s="4">
        <f t="shared" si="22"/>
        <v>38</v>
      </c>
      <c r="BL13" s="23">
        <f t="shared" si="23"/>
        <v>0.95</v>
      </c>
      <c r="BN13" s="6">
        <v>80</v>
      </c>
      <c r="BP13" t="s">
        <v>16</v>
      </c>
      <c r="BQ13" s="4">
        <f t="shared" ref="BQ13:BR14" si="51">BQ30+BQ47+BQ64</f>
        <v>15</v>
      </c>
      <c r="BR13" s="4">
        <f t="shared" si="51"/>
        <v>13</v>
      </c>
      <c r="BS13" s="23">
        <f t="shared" si="25"/>
        <v>0.8666666666666667</v>
      </c>
      <c r="BU13" s="4">
        <f t="shared" si="26"/>
        <v>55</v>
      </c>
      <c r="BV13" s="4">
        <f t="shared" si="26"/>
        <v>51</v>
      </c>
      <c r="BW13" s="23">
        <f t="shared" si="27"/>
        <v>0.92727272727272725</v>
      </c>
      <c r="BY13" s="6">
        <v>80</v>
      </c>
      <c r="CA13" t="s">
        <v>16</v>
      </c>
      <c r="CB13" s="4">
        <f t="shared" ref="CB13:CC14" si="52">CB30+CB47+CB64</f>
        <v>13</v>
      </c>
      <c r="CC13" s="4">
        <f t="shared" si="52"/>
        <v>12</v>
      </c>
      <c r="CD13" s="23">
        <f t="shared" si="29"/>
        <v>0.92307692307692313</v>
      </c>
      <c r="CF13" s="4">
        <f t="shared" si="30"/>
        <v>68</v>
      </c>
      <c r="CG13" s="4">
        <f t="shared" si="30"/>
        <v>63</v>
      </c>
      <c r="CH13" s="23">
        <f t="shared" si="31"/>
        <v>0.92647058823529416</v>
      </c>
      <c r="CJ13" s="6">
        <v>80</v>
      </c>
      <c r="CL13" t="s">
        <v>16</v>
      </c>
      <c r="CM13" s="4">
        <f t="shared" ref="CM13:CN14" si="53">CM30+CM47+CM64</f>
        <v>6</v>
      </c>
      <c r="CN13" s="4">
        <f t="shared" si="53"/>
        <v>6</v>
      </c>
      <c r="CO13" s="23">
        <f t="shared" si="33"/>
        <v>1</v>
      </c>
      <c r="CQ13" s="4">
        <f t="shared" si="34"/>
        <v>74</v>
      </c>
      <c r="CR13" s="4">
        <f t="shared" si="34"/>
        <v>69</v>
      </c>
      <c r="CS13" s="23">
        <f t="shared" si="35"/>
        <v>0.93243243243243246</v>
      </c>
      <c r="CU13" s="6">
        <v>80</v>
      </c>
      <c r="CW13" t="s">
        <v>16</v>
      </c>
      <c r="CX13" s="4">
        <f t="shared" ref="CX13:CY14" si="54">CX30+CX47+CX64</f>
        <v>10</v>
      </c>
      <c r="CY13" s="4">
        <f t="shared" si="54"/>
        <v>10</v>
      </c>
      <c r="CZ13" s="23">
        <f t="shared" si="37"/>
        <v>1</v>
      </c>
      <c r="DB13" s="4">
        <f t="shared" si="38"/>
        <v>84</v>
      </c>
      <c r="DC13" s="4">
        <f t="shared" si="38"/>
        <v>79</v>
      </c>
      <c r="DD13" s="23">
        <f t="shared" si="39"/>
        <v>0.94047619047619047</v>
      </c>
      <c r="DF13" s="6">
        <v>80</v>
      </c>
      <c r="DH13" t="s">
        <v>16</v>
      </c>
      <c r="DI13" s="4">
        <f t="shared" ref="DI13:DJ14" si="55">DI30+DI47+DI64</f>
        <v>12</v>
      </c>
      <c r="DJ13" s="4">
        <f t="shared" si="55"/>
        <v>12</v>
      </c>
      <c r="DK13" s="23">
        <f t="shared" si="41"/>
        <v>1</v>
      </c>
      <c r="DM13" s="4">
        <f t="shared" si="42"/>
        <v>96</v>
      </c>
      <c r="DN13" s="4">
        <f t="shared" si="42"/>
        <v>91</v>
      </c>
      <c r="DO13" s="23">
        <f t="shared" si="43"/>
        <v>0.94791666666666663</v>
      </c>
      <c r="DQ13" s="6">
        <v>80</v>
      </c>
      <c r="DS13" t="s">
        <v>16</v>
      </c>
      <c r="DT13" s="4">
        <f t="shared" ref="DT13:DU14" si="56">DT30+DT47+DT64</f>
        <v>17</v>
      </c>
      <c r="DU13" s="4">
        <f t="shared" si="56"/>
        <v>14</v>
      </c>
      <c r="DV13" s="23">
        <f t="shared" si="45"/>
        <v>0.82352941176470584</v>
      </c>
      <c r="DX13" s="4">
        <f t="shared" si="46"/>
        <v>113</v>
      </c>
      <c r="DY13" s="4">
        <f t="shared" si="46"/>
        <v>105</v>
      </c>
      <c r="DZ13" s="23">
        <f t="shared" si="47"/>
        <v>0.92920353982300885</v>
      </c>
      <c r="EB13" s="6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0</v>
      </c>
      <c r="AK14" s="4">
        <f t="shared" si="48"/>
        <v>0</v>
      </c>
      <c r="AL14" s="23" t="e">
        <f t="shared" si="13"/>
        <v>#DIV/0!</v>
      </c>
      <c r="AN14" s="4">
        <f t="shared" si="14"/>
        <v>78</v>
      </c>
      <c r="AO14" s="4">
        <f t="shared" si="14"/>
        <v>72</v>
      </c>
      <c r="AP14" s="23">
        <f t="shared" si="15"/>
        <v>0.92307692307692313</v>
      </c>
      <c r="AR14" s="6">
        <v>80</v>
      </c>
      <c r="AT14" t="s">
        <v>26</v>
      </c>
      <c r="AU14" s="4">
        <f t="shared" si="49"/>
        <v>0</v>
      </c>
      <c r="AV14" s="4">
        <f t="shared" si="49"/>
        <v>0</v>
      </c>
      <c r="AW14" s="23" t="e">
        <f t="shared" si="17"/>
        <v>#DIV/0!</v>
      </c>
      <c r="AY14" s="4">
        <f t="shared" si="18"/>
        <v>78</v>
      </c>
      <c r="AZ14" s="4">
        <f t="shared" si="18"/>
        <v>72</v>
      </c>
      <c r="BA14" s="23">
        <f t="shared" si="19"/>
        <v>0.92307692307692313</v>
      </c>
      <c r="BC14" s="6">
        <v>80</v>
      </c>
      <c r="BE14" t="s">
        <v>26</v>
      </c>
      <c r="BF14" s="4">
        <f t="shared" si="50"/>
        <v>43</v>
      </c>
      <c r="BG14" s="4">
        <f t="shared" si="50"/>
        <v>37</v>
      </c>
      <c r="BH14" s="23">
        <f t="shared" si="21"/>
        <v>0.86046511627906974</v>
      </c>
      <c r="BJ14" s="4">
        <f t="shared" si="22"/>
        <v>121</v>
      </c>
      <c r="BK14" s="4">
        <f t="shared" si="22"/>
        <v>109</v>
      </c>
      <c r="BL14" s="23">
        <f t="shared" si="23"/>
        <v>0.90082644628099173</v>
      </c>
      <c r="BN14" s="6">
        <v>80</v>
      </c>
      <c r="BP14" t="s">
        <v>26</v>
      </c>
      <c r="BQ14" s="4">
        <f t="shared" si="51"/>
        <v>69</v>
      </c>
      <c r="BR14" s="4">
        <f t="shared" si="51"/>
        <v>62</v>
      </c>
      <c r="BS14" s="23">
        <f t="shared" si="25"/>
        <v>0.89855072463768115</v>
      </c>
      <c r="BU14" s="4">
        <f t="shared" si="26"/>
        <v>190</v>
      </c>
      <c r="BV14" s="4">
        <f t="shared" si="26"/>
        <v>171</v>
      </c>
      <c r="BW14" s="23">
        <f t="shared" si="27"/>
        <v>0.9</v>
      </c>
      <c r="BY14" s="6">
        <v>80</v>
      </c>
      <c r="CA14" t="s">
        <v>26</v>
      </c>
      <c r="CB14" s="4">
        <f t="shared" si="52"/>
        <v>29</v>
      </c>
      <c r="CC14" s="4">
        <f t="shared" si="52"/>
        <v>25</v>
      </c>
      <c r="CD14" s="23">
        <f t="shared" si="29"/>
        <v>0.86206896551724133</v>
      </c>
      <c r="CF14" s="4">
        <f t="shared" si="30"/>
        <v>219</v>
      </c>
      <c r="CG14" s="4">
        <f t="shared" si="30"/>
        <v>196</v>
      </c>
      <c r="CH14" s="23">
        <f t="shared" si="31"/>
        <v>0.89497716894977164</v>
      </c>
      <c r="CJ14" s="6">
        <v>80</v>
      </c>
      <c r="CL14" t="s">
        <v>26</v>
      </c>
      <c r="CM14" s="4">
        <f t="shared" si="53"/>
        <v>29</v>
      </c>
      <c r="CN14" s="4">
        <f t="shared" si="53"/>
        <v>27</v>
      </c>
      <c r="CO14" s="23">
        <f t="shared" si="33"/>
        <v>0.93103448275862066</v>
      </c>
      <c r="CQ14" s="4">
        <f t="shared" si="34"/>
        <v>248</v>
      </c>
      <c r="CR14" s="4">
        <f t="shared" si="34"/>
        <v>223</v>
      </c>
      <c r="CS14" s="23">
        <f t="shared" si="35"/>
        <v>0.89919354838709675</v>
      </c>
      <c r="CU14" s="6">
        <v>80</v>
      </c>
      <c r="CW14" t="s">
        <v>26</v>
      </c>
      <c r="CX14" s="4">
        <f t="shared" si="54"/>
        <v>23</v>
      </c>
      <c r="CY14" s="4">
        <f t="shared" si="54"/>
        <v>21</v>
      </c>
      <c r="CZ14" s="23">
        <f t="shared" si="37"/>
        <v>0.91304347826086951</v>
      </c>
      <c r="DB14" s="4">
        <f t="shared" si="38"/>
        <v>271</v>
      </c>
      <c r="DC14" s="4">
        <f t="shared" si="38"/>
        <v>244</v>
      </c>
      <c r="DD14" s="23">
        <f t="shared" si="39"/>
        <v>0.90036900369003692</v>
      </c>
      <c r="DF14" s="6">
        <v>80</v>
      </c>
      <c r="DH14" t="s">
        <v>26</v>
      </c>
      <c r="DI14" s="4">
        <f t="shared" si="55"/>
        <v>40</v>
      </c>
      <c r="DJ14" s="4">
        <f t="shared" si="55"/>
        <v>39</v>
      </c>
      <c r="DK14" s="23">
        <f t="shared" si="41"/>
        <v>0.97499999999999998</v>
      </c>
      <c r="DM14" s="4">
        <f t="shared" si="42"/>
        <v>311</v>
      </c>
      <c r="DN14" s="4">
        <f t="shared" si="42"/>
        <v>283</v>
      </c>
      <c r="DO14" s="23">
        <f t="shared" si="43"/>
        <v>0.909967845659164</v>
      </c>
      <c r="DQ14" s="6">
        <v>80</v>
      </c>
      <c r="DS14" t="s">
        <v>26</v>
      </c>
      <c r="DT14" s="4">
        <f t="shared" si="56"/>
        <v>35</v>
      </c>
      <c r="DU14" s="4">
        <f t="shared" si="56"/>
        <v>31</v>
      </c>
      <c r="DV14" s="23">
        <f t="shared" si="45"/>
        <v>0.88571428571428568</v>
      </c>
      <c r="DX14" s="4">
        <f t="shared" si="46"/>
        <v>346</v>
      </c>
      <c r="DY14" s="4">
        <f t="shared" si="46"/>
        <v>314</v>
      </c>
      <c r="DZ14" s="23">
        <f t="shared" si="47"/>
        <v>0.90751445086705207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0</v>
      </c>
      <c r="AK16" s="14">
        <f>SUM(AK11:AK15)</f>
        <v>0</v>
      </c>
      <c r="AL16" s="25" t="e">
        <f t="shared" ref="AL16" si="62">AK16/AJ16</f>
        <v>#DIV/0!</v>
      </c>
      <c r="AM16" s="21"/>
      <c r="AN16" s="14">
        <f>SUM(AN11:AN15)</f>
        <v>133</v>
      </c>
      <c r="AO16" s="14">
        <f>SUM(AO11:AO15)</f>
        <v>123</v>
      </c>
      <c r="AP16" s="25">
        <f t="shared" ref="AP16" si="63">AO16/AN16</f>
        <v>0.92481203007518797</v>
      </c>
      <c r="AT16" s="21" t="s">
        <v>17</v>
      </c>
      <c r="AU16" s="14">
        <f>SUM(AU11:AU15)</f>
        <v>0</v>
      </c>
      <c r="AV16" s="14">
        <f>SUM(AV11:AV15)</f>
        <v>0</v>
      </c>
      <c r="AW16" s="25" t="e">
        <f t="shared" ref="AW16" si="64">AV16/AU16</f>
        <v>#DIV/0!</v>
      </c>
      <c r="AX16" s="21"/>
      <c r="AY16" s="14">
        <f>SUM(AY11:AY15)</f>
        <v>133</v>
      </c>
      <c r="AZ16" s="14">
        <f>SUM(AZ11:AZ15)</f>
        <v>123</v>
      </c>
      <c r="BA16" s="25">
        <f t="shared" ref="BA16" si="65">AZ16/AY16</f>
        <v>0.92481203007518797</v>
      </c>
      <c r="BE16" s="21" t="s">
        <v>17</v>
      </c>
      <c r="BF16" s="14">
        <f>SUM(BF11:BF15)</f>
        <v>67</v>
      </c>
      <c r="BG16" s="14">
        <f>SUM(BG11:BG15)</f>
        <v>61</v>
      </c>
      <c r="BH16" s="25">
        <f t="shared" ref="BH16" si="66">BG16/BF16</f>
        <v>0.91044776119402981</v>
      </c>
      <c r="BI16" s="21"/>
      <c r="BJ16" s="14">
        <f>SUM(BJ11:BJ15)</f>
        <v>200</v>
      </c>
      <c r="BK16" s="14">
        <f>SUM(BK11:BK15)</f>
        <v>184</v>
      </c>
      <c r="BL16" s="25">
        <f t="shared" ref="BL16" si="67">BK16/BJ16</f>
        <v>0.92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68">BR16/BQ16</f>
        <v>0.90625</v>
      </c>
      <c r="BT16" s="21"/>
      <c r="BU16" s="14">
        <f>SUM(BU11:BU15)</f>
        <v>296</v>
      </c>
      <c r="BV16" s="14">
        <f>SUM(BV11:BV15)</f>
        <v>271</v>
      </c>
      <c r="BW16" s="25">
        <f t="shared" ref="BW16" si="69">BV16/BU16</f>
        <v>0.91554054054054057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70">CC16/CB16</f>
        <v>0.9107142857142857</v>
      </c>
      <c r="CE16" s="21"/>
      <c r="CF16" s="14">
        <f>SUM(CF11:CF15)</f>
        <v>352</v>
      </c>
      <c r="CG16" s="14">
        <f>SUM(CG11:CG15)</f>
        <v>322</v>
      </c>
      <c r="CH16" s="25">
        <f t="shared" ref="CH16" si="71">CG16/CF16</f>
        <v>0.91477272727272729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72">CN16/CM16</f>
        <v>0.95833333333333337</v>
      </c>
      <c r="CP16" s="21"/>
      <c r="CQ16" s="14">
        <f>SUM(CQ11:CQ15)</f>
        <v>400</v>
      </c>
      <c r="CR16" s="14">
        <f>SUM(CR11:CR15)</f>
        <v>368</v>
      </c>
      <c r="CS16" s="25">
        <f t="shared" ref="CS16" si="73">CR16/CQ16</f>
        <v>0.92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74">CY16/CX16</f>
        <v>0.95833333333333337</v>
      </c>
      <c r="DA16" s="21"/>
      <c r="DB16" s="14">
        <f>SUM(DB11:DB15)</f>
        <v>448</v>
      </c>
      <c r="DC16" s="14">
        <f>SUM(DC11:DC15)</f>
        <v>414</v>
      </c>
      <c r="DD16" s="25">
        <f t="shared" ref="DD16" si="75">DC16/DB16</f>
        <v>0.9241071428571429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76">DJ16/DI16</f>
        <v>0.9838709677419355</v>
      </c>
      <c r="DL16" s="21"/>
      <c r="DM16" s="14">
        <f>SUM(DM11:DM15)</f>
        <v>510</v>
      </c>
      <c r="DN16" s="14">
        <f>SUM(DN11:DN15)</f>
        <v>475</v>
      </c>
      <c r="DO16" s="25">
        <f t="shared" ref="DO16" si="77">DN16/DM16</f>
        <v>0.93137254901960786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78">DU16/DT16</f>
        <v>0.88524590163934425</v>
      </c>
      <c r="DW16" s="21"/>
      <c r="DX16" s="14">
        <f>SUM(DX11:DX15)</f>
        <v>571</v>
      </c>
      <c r="DY16" s="14">
        <f>SUM(DY11:DY15)</f>
        <v>529</v>
      </c>
      <c r="DZ16" s="25">
        <f t="shared" ref="DZ16" si="79">DY16/DX16</f>
        <v>0.9264448336252189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90</v>
      </c>
      <c r="AS22" s="3" t="s">
        <v>51</v>
      </c>
      <c r="AT22" s="3" t="s">
        <v>43</v>
      </c>
      <c r="AV22" s="16" t="s">
        <v>35</v>
      </c>
      <c r="AZ22" s="16" t="s">
        <v>91</v>
      </c>
      <c r="BD22" s="3" t="s">
        <v>51</v>
      </c>
      <c r="BE22" s="3" t="s">
        <v>43</v>
      </c>
      <c r="BG22" s="16" t="s">
        <v>36</v>
      </c>
      <c r="BK22" s="16" t="s">
        <v>68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0</v>
      </c>
      <c r="AK28" s="4">
        <v>0</v>
      </c>
      <c r="AL28" s="23" t="e">
        <f t="shared" ref="AL28:AL31" si="84">AK28/AJ28</f>
        <v>#DIV/0!</v>
      </c>
      <c r="AN28" s="4">
        <f t="shared" ref="AN28:AO31" si="85">AC28+AJ28</f>
        <v>7</v>
      </c>
      <c r="AO28" s="4">
        <f t="shared" si="85"/>
        <v>6</v>
      </c>
      <c r="AP28" s="23">
        <f>AO28/AN28</f>
        <v>0.8571428571428571</v>
      </c>
      <c r="AR28" s="6">
        <v>85</v>
      </c>
      <c r="AT28" t="s">
        <v>14</v>
      </c>
      <c r="AU28" s="4">
        <v>0</v>
      </c>
      <c r="AV28" s="4">
        <v>0</v>
      </c>
      <c r="AW28" s="23" t="e">
        <f t="shared" ref="AW28" si="86">AV28/AU28</f>
        <v>#DIV/0!</v>
      </c>
      <c r="AY28" s="4">
        <f t="shared" ref="AY28:AZ31" si="87">AN28+AU28</f>
        <v>7</v>
      </c>
      <c r="AZ28" s="4">
        <f t="shared" si="87"/>
        <v>6</v>
      </c>
      <c r="BA28" s="23">
        <f>AZ28/AY28</f>
        <v>0.8571428571428571</v>
      </c>
      <c r="BC28" s="6">
        <v>85</v>
      </c>
      <c r="BE28" t="s">
        <v>14</v>
      </c>
      <c r="BF28" s="4">
        <v>4</v>
      </c>
      <c r="BG28" s="4">
        <v>4</v>
      </c>
      <c r="BH28" s="23">
        <f t="shared" ref="BH28:BH31" si="88">BG28/BF28</f>
        <v>1</v>
      </c>
      <c r="BJ28" s="4">
        <f t="shared" ref="BJ28:BK31" si="89">AY28+BF28</f>
        <v>11</v>
      </c>
      <c r="BK28" s="4">
        <f t="shared" si="89"/>
        <v>10</v>
      </c>
      <c r="BL28" s="23">
        <f>BK28/BJ28</f>
        <v>0.90909090909090906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90">BR28/BQ28</f>
        <v>1</v>
      </c>
      <c r="BU28" s="4">
        <f t="shared" ref="BU28:BV31" si="91">BJ28+BQ28</f>
        <v>12</v>
      </c>
      <c r="BV28" s="4">
        <f t="shared" si="91"/>
        <v>11</v>
      </c>
      <c r="BW28" s="23">
        <f>BV28/BU28</f>
        <v>0.91666666666666663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92">CC28/CB28</f>
        <v>1</v>
      </c>
      <c r="CF28" s="4">
        <f t="shared" ref="CF28:CG31" si="93">BU28+CB28</f>
        <v>16</v>
      </c>
      <c r="CG28" s="4">
        <f t="shared" si="93"/>
        <v>15</v>
      </c>
      <c r="CH28" s="23">
        <f>CG28/CF28</f>
        <v>0.9375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94">CN28/CM28</f>
        <v>1</v>
      </c>
      <c r="CQ28" s="4">
        <f t="shared" ref="CQ28:CR31" si="95">CF28+CM28</f>
        <v>18</v>
      </c>
      <c r="CR28" s="4">
        <f t="shared" si="95"/>
        <v>17</v>
      </c>
      <c r="CS28" s="23">
        <f>CR28/CQ28</f>
        <v>0.94444444444444442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96">CY28/CX28</f>
        <v>1</v>
      </c>
      <c r="DB28" s="4">
        <f t="shared" ref="DB28:DC31" si="97">CQ28+CX28</f>
        <v>21</v>
      </c>
      <c r="DC28" s="4">
        <f t="shared" si="97"/>
        <v>20</v>
      </c>
      <c r="DD28" s="23">
        <f>DC28/DB28</f>
        <v>0.95238095238095233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98">DJ28/DI28</f>
        <v>1</v>
      </c>
      <c r="DM28" s="4">
        <f t="shared" ref="DM28:DN31" si="99">DB28+DI28</f>
        <v>24</v>
      </c>
      <c r="DN28" s="4">
        <f t="shared" si="99"/>
        <v>23</v>
      </c>
      <c r="DO28" s="23">
        <f>DN28/DM28</f>
        <v>0.95833333333333337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00">DU28/DT28</f>
        <v>1</v>
      </c>
      <c r="DX28" s="4">
        <f t="shared" ref="DX28:DY31" si="101">DM28+DT28</f>
        <v>30</v>
      </c>
      <c r="DY28" s="4">
        <f t="shared" si="101"/>
        <v>29</v>
      </c>
      <c r="DZ28" s="23">
        <f>DY28/DX28</f>
        <v>0.96666666666666667</v>
      </c>
      <c r="EB28" s="6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/>
      <c r="AK29" s="4"/>
      <c r="AL29" s="23"/>
      <c r="AN29" s="4">
        <f t="shared" si="85"/>
        <v>7</v>
      </c>
      <c r="AO29" s="4">
        <f t="shared" si="85"/>
        <v>6</v>
      </c>
      <c r="AP29" s="23">
        <f t="shared" ref="AP29:AP31" si="107">AO29/AN29</f>
        <v>0.8571428571428571</v>
      </c>
      <c r="AR29" s="6">
        <v>85</v>
      </c>
      <c r="AT29" t="s">
        <v>15</v>
      </c>
      <c r="AU29" s="4"/>
      <c r="AV29" s="4"/>
      <c r="AW29" s="23"/>
      <c r="AY29" s="4">
        <f t="shared" si="87"/>
        <v>7</v>
      </c>
      <c r="AZ29" s="4">
        <f t="shared" si="87"/>
        <v>6</v>
      </c>
      <c r="BA29" s="23">
        <f t="shared" ref="BA29:BA31" si="108">AZ29/AY29</f>
        <v>0.8571428571428571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10</v>
      </c>
      <c r="BK29" s="4">
        <f t="shared" si="89"/>
        <v>9</v>
      </c>
      <c r="BL29" s="23">
        <f t="shared" ref="BL29:BL31" si="109">BK29/BJ29</f>
        <v>0.9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90"/>
        <v>1</v>
      </c>
      <c r="BU29" s="4">
        <f t="shared" si="91"/>
        <v>14</v>
      </c>
      <c r="BV29" s="4">
        <f t="shared" si="91"/>
        <v>13</v>
      </c>
      <c r="BW29" s="23">
        <f t="shared" ref="BW29:BW31" si="110">BV29/BU29</f>
        <v>0.9285714285714286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92"/>
        <v>1</v>
      </c>
      <c r="CF29" s="4">
        <f t="shared" si="93"/>
        <v>16</v>
      </c>
      <c r="CG29" s="4">
        <f t="shared" si="93"/>
        <v>15</v>
      </c>
      <c r="CH29" s="23">
        <f t="shared" ref="CH29:CH31" si="111">CG29/CF29</f>
        <v>0.9375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94"/>
        <v>1</v>
      </c>
      <c r="CQ29" s="4">
        <f t="shared" si="95"/>
        <v>22</v>
      </c>
      <c r="CR29" s="4">
        <f t="shared" si="95"/>
        <v>21</v>
      </c>
      <c r="CS29" s="23">
        <f t="shared" ref="CS29:CS31" si="112">CR29/CQ29</f>
        <v>0.95454545454545459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96"/>
        <v>1</v>
      </c>
      <c r="DB29" s="4">
        <f t="shared" si="97"/>
        <v>26</v>
      </c>
      <c r="DC29" s="4">
        <f t="shared" si="97"/>
        <v>25</v>
      </c>
      <c r="DD29" s="23">
        <f t="shared" ref="DD29:DD31" si="113">DC29/DB29</f>
        <v>0.96153846153846156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98"/>
        <v>1</v>
      </c>
      <c r="DM29" s="4">
        <f t="shared" si="99"/>
        <v>30</v>
      </c>
      <c r="DN29" s="4">
        <f t="shared" si="99"/>
        <v>29</v>
      </c>
      <c r="DO29" s="23">
        <f t="shared" ref="DO29:DO31" si="114">DN29/DM29</f>
        <v>0.96666666666666667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00"/>
        <v>1</v>
      </c>
      <c r="DX29" s="4">
        <f t="shared" si="101"/>
        <v>32</v>
      </c>
      <c r="DY29" s="4">
        <f t="shared" si="101"/>
        <v>31</v>
      </c>
      <c r="DZ29" s="23">
        <f t="shared" ref="DZ29:DZ31" si="115">DY29/DX29</f>
        <v>0.96875</v>
      </c>
      <c r="EB29" s="6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0</v>
      </c>
      <c r="AK30" s="4">
        <v>0</v>
      </c>
      <c r="AL30" s="23" t="e">
        <f t="shared" si="84"/>
        <v>#DIV/0!</v>
      </c>
      <c r="AN30" s="4">
        <f t="shared" si="85"/>
        <v>15</v>
      </c>
      <c r="AO30" s="4">
        <f t="shared" si="85"/>
        <v>14</v>
      </c>
      <c r="AP30" s="23">
        <f t="shared" si="107"/>
        <v>0.93333333333333335</v>
      </c>
      <c r="AR30" s="6">
        <v>80</v>
      </c>
      <c r="AT30" t="s">
        <v>16</v>
      </c>
      <c r="AU30" s="4">
        <v>0</v>
      </c>
      <c r="AV30" s="4">
        <v>0</v>
      </c>
      <c r="AW30" s="23" t="e">
        <f t="shared" ref="AW30:AW31" si="116">AV30/AU30</f>
        <v>#DIV/0!</v>
      </c>
      <c r="AY30" s="4">
        <f t="shared" si="87"/>
        <v>15</v>
      </c>
      <c r="AZ30" s="4">
        <f t="shared" si="87"/>
        <v>14</v>
      </c>
      <c r="BA30" s="23">
        <f t="shared" si="108"/>
        <v>0.93333333333333335</v>
      </c>
      <c r="BC30" s="6">
        <v>80</v>
      </c>
      <c r="BE30" t="s">
        <v>16</v>
      </c>
      <c r="BF30" s="4">
        <v>10</v>
      </c>
      <c r="BG30" s="4">
        <v>10</v>
      </c>
      <c r="BH30" s="23">
        <f t="shared" si="88"/>
        <v>1</v>
      </c>
      <c r="BJ30" s="4">
        <f t="shared" si="89"/>
        <v>25</v>
      </c>
      <c r="BK30" s="4">
        <f t="shared" si="89"/>
        <v>24</v>
      </c>
      <c r="BL30" s="23">
        <f t="shared" si="109"/>
        <v>0.96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90"/>
        <v>0.875</v>
      </c>
      <c r="BU30" s="4">
        <f t="shared" si="91"/>
        <v>33</v>
      </c>
      <c r="BV30" s="4">
        <f t="shared" si="91"/>
        <v>31</v>
      </c>
      <c r="BW30" s="23">
        <f t="shared" si="110"/>
        <v>0.93939393939393945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92"/>
        <v>0.8571428571428571</v>
      </c>
      <c r="CF30" s="4">
        <f t="shared" si="93"/>
        <v>40</v>
      </c>
      <c r="CG30" s="4">
        <f t="shared" si="93"/>
        <v>37</v>
      </c>
      <c r="CH30" s="23">
        <f t="shared" si="111"/>
        <v>0.92500000000000004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44</v>
      </c>
      <c r="CR30" s="4">
        <f t="shared" si="95"/>
        <v>41</v>
      </c>
      <c r="CS30" s="23">
        <f t="shared" si="112"/>
        <v>0.93181818181818177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96"/>
        <v>1</v>
      </c>
      <c r="DB30" s="4">
        <f t="shared" si="97"/>
        <v>49</v>
      </c>
      <c r="DC30" s="4">
        <f t="shared" si="97"/>
        <v>46</v>
      </c>
      <c r="DD30" s="23">
        <f t="shared" si="113"/>
        <v>0.93877551020408168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98"/>
        <v>1</v>
      </c>
      <c r="DM30" s="4">
        <f t="shared" si="99"/>
        <v>56</v>
      </c>
      <c r="DN30" s="4">
        <f t="shared" si="99"/>
        <v>53</v>
      </c>
      <c r="DO30" s="23">
        <f t="shared" si="114"/>
        <v>0.9464285714285714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00"/>
        <v>0.8571428571428571</v>
      </c>
      <c r="DX30" s="4">
        <f t="shared" si="101"/>
        <v>63</v>
      </c>
      <c r="DY30" s="4">
        <f t="shared" si="101"/>
        <v>59</v>
      </c>
      <c r="DZ30" s="23">
        <f t="shared" si="115"/>
        <v>0.93650793650793651</v>
      </c>
      <c r="EB30" s="6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0</v>
      </c>
      <c r="AK31" s="4">
        <v>0</v>
      </c>
      <c r="AL31" s="23" t="e">
        <f t="shared" si="84"/>
        <v>#DIV/0!</v>
      </c>
      <c r="AN31" s="4">
        <f t="shared" si="85"/>
        <v>43</v>
      </c>
      <c r="AO31" s="4">
        <f t="shared" si="85"/>
        <v>38</v>
      </c>
      <c r="AP31" s="23">
        <f t="shared" si="107"/>
        <v>0.88372093023255816</v>
      </c>
      <c r="AR31" s="6">
        <v>80</v>
      </c>
      <c r="AT31" t="s">
        <v>26</v>
      </c>
      <c r="AU31" s="4">
        <v>0</v>
      </c>
      <c r="AV31" s="4">
        <v>0</v>
      </c>
      <c r="AW31" s="23" t="e">
        <f t="shared" si="116"/>
        <v>#DIV/0!</v>
      </c>
      <c r="AY31" s="4">
        <f t="shared" si="87"/>
        <v>43</v>
      </c>
      <c r="AZ31" s="4">
        <f t="shared" si="87"/>
        <v>38</v>
      </c>
      <c r="BA31" s="23">
        <f t="shared" si="108"/>
        <v>0.88372093023255816</v>
      </c>
      <c r="BC31" s="6">
        <v>80</v>
      </c>
      <c r="BE31" t="s">
        <v>26</v>
      </c>
      <c r="BF31" s="4">
        <v>21</v>
      </c>
      <c r="BG31" s="4">
        <v>17</v>
      </c>
      <c r="BH31" s="23">
        <f t="shared" si="88"/>
        <v>0.80952380952380953</v>
      </c>
      <c r="BJ31" s="4">
        <f t="shared" si="89"/>
        <v>64</v>
      </c>
      <c r="BK31" s="4">
        <f t="shared" si="89"/>
        <v>55</v>
      </c>
      <c r="BL31" s="23">
        <f t="shared" si="109"/>
        <v>0.859375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90"/>
        <v>0.8529411764705882</v>
      </c>
      <c r="BU31" s="4">
        <f t="shared" si="91"/>
        <v>98</v>
      </c>
      <c r="BV31" s="4">
        <f t="shared" si="91"/>
        <v>84</v>
      </c>
      <c r="BW31" s="23">
        <f t="shared" si="110"/>
        <v>0.8571428571428571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92"/>
        <v>0.875</v>
      </c>
      <c r="CF31" s="4">
        <f t="shared" si="93"/>
        <v>114</v>
      </c>
      <c r="CG31" s="4">
        <f t="shared" si="93"/>
        <v>98</v>
      </c>
      <c r="CH31" s="23">
        <f t="shared" si="111"/>
        <v>0.85964912280701755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94"/>
        <v>1</v>
      </c>
      <c r="CQ31" s="4">
        <f t="shared" si="95"/>
        <v>123</v>
      </c>
      <c r="CR31" s="4">
        <f t="shared" si="95"/>
        <v>107</v>
      </c>
      <c r="CS31" s="23">
        <f t="shared" si="112"/>
        <v>0.86991869918699183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96"/>
        <v>1</v>
      </c>
      <c r="DB31" s="4">
        <f t="shared" si="97"/>
        <v>135</v>
      </c>
      <c r="DC31" s="4">
        <f t="shared" si="97"/>
        <v>119</v>
      </c>
      <c r="DD31" s="23">
        <f t="shared" si="113"/>
        <v>0.88148148148148153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98"/>
        <v>1</v>
      </c>
      <c r="DM31" s="4">
        <f t="shared" si="99"/>
        <v>153</v>
      </c>
      <c r="DN31" s="4">
        <f t="shared" si="99"/>
        <v>137</v>
      </c>
      <c r="DO31" s="23">
        <f t="shared" si="114"/>
        <v>0.89542483660130723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00"/>
        <v>0.82608695652173914</v>
      </c>
      <c r="DX31" s="4">
        <f t="shared" si="101"/>
        <v>176</v>
      </c>
      <c r="DY31" s="4">
        <f t="shared" si="101"/>
        <v>156</v>
      </c>
      <c r="DZ31" s="23">
        <f t="shared" si="115"/>
        <v>0.88636363636363635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7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8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9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20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1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2">AD33/AC33</f>
        <v>0.88888888888888884</v>
      </c>
      <c r="AI33" s="21" t="s">
        <v>17</v>
      </c>
      <c r="AJ33" s="14">
        <f>SUM(AJ28:AJ32)</f>
        <v>0</v>
      </c>
      <c r="AK33" s="14">
        <f>SUM(AK28:AK32)</f>
        <v>0</v>
      </c>
      <c r="AL33" s="25" t="e">
        <f t="shared" ref="AL33" si="123">AK33/AJ33</f>
        <v>#DIV/0!</v>
      </c>
      <c r="AM33" s="21"/>
      <c r="AN33" s="14">
        <f>SUM(AN28:AN32)</f>
        <v>72</v>
      </c>
      <c r="AO33" s="14">
        <f>SUM(AO28:AO32)</f>
        <v>64</v>
      </c>
      <c r="AP33" s="25">
        <f t="shared" ref="AP33" si="124">AO33/AN33</f>
        <v>0.88888888888888884</v>
      </c>
      <c r="AT33" s="21" t="s">
        <v>17</v>
      </c>
      <c r="AU33" s="14">
        <f>SUM(AU28:AU32)</f>
        <v>0</v>
      </c>
      <c r="AV33" s="14">
        <f>SUM(AV28:AV32)</f>
        <v>0</v>
      </c>
      <c r="AW33" s="25" t="e">
        <f t="shared" ref="AW33" si="125">AV33/AU33</f>
        <v>#DIV/0!</v>
      </c>
      <c r="AX33" s="21"/>
      <c r="AY33" s="14">
        <f>SUM(AY28:AY32)</f>
        <v>72</v>
      </c>
      <c r="AZ33" s="14">
        <f>SUM(AZ28:AZ32)</f>
        <v>64</v>
      </c>
      <c r="BA33" s="25">
        <f t="shared" ref="BA33" si="126">AZ33/AY33</f>
        <v>0.88888888888888884</v>
      </c>
      <c r="BE33" s="21" t="s">
        <v>17</v>
      </c>
      <c r="BF33" s="14">
        <f>SUM(BF28:BF32)</f>
        <v>38</v>
      </c>
      <c r="BG33" s="14">
        <f>SUM(BG28:BG32)</f>
        <v>34</v>
      </c>
      <c r="BH33" s="25">
        <f t="shared" ref="BH33" si="127">BG33/BF33</f>
        <v>0.89473684210526316</v>
      </c>
      <c r="BI33" s="21"/>
      <c r="BJ33" s="14">
        <f>SUM(BJ28:BJ32)</f>
        <v>110</v>
      </c>
      <c r="BK33" s="14">
        <f>SUM(BK28:BK32)</f>
        <v>98</v>
      </c>
      <c r="BL33" s="25">
        <f t="shared" ref="BL33" si="128">BK33/BJ33</f>
        <v>0.89090909090909087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29">BR33/BQ33</f>
        <v>0.87234042553191493</v>
      </c>
      <c r="BT33" s="21"/>
      <c r="BU33" s="14">
        <f>SUM(BU28:BU32)</f>
        <v>157</v>
      </c>
      <c r="BV33" s="14">
        <f>SUM(BV28:BV32)</f>
        <v>139</v>
      </c>
      <c r="BW33" s="25">
        <f t="shared" ref="BW33" si="130">BV33/BU33</f>
        <v>0.88535031847133761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31">CC33/CB33</f>
        <v>0.89655172413793105</v>
      </c>
      <c r="CE33" s="21"/>
      <c r="CF33" s="14">
        <f>SUM(CF28:CF32)</f>
        <v>186</v>
      </c>
      <c r="CG33" s="14">
        <f>SUM(CG28:CG32)</f>
        <v>165</v>
      </c>
      <c r="CH33" s="25">
        <f t="shared" ref="CH33" si="132">CG33/CF33</f>
        <v>0.88709677419354838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33">CN33/CM33</f>
        <v>1</v>
      </c>
      <c r="CP33" s="21"/>
      <c r="CQ33" s="14">
        <f>SUM(CQ28:CQ32)</f>
        <v>207</v>
      </c>
      <c r="CR33" s="14">
        <f>SUM(CR28:CR32)</f>
        <v>186</v>
      </c>
      <c r="CS33" s="25">
        <f t="shared" ref="CS33" si="134">CR33/CQ33</f>
        <v>0.89855072463768115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35">CY33/CX33</f>
        <v>1</v>
      </c>
      <c r="DA33" s="21"/>
      <c r="DB33" s="14">
        <f>SUM(DB28:DB32)</f>
        <v>231</v>
      </c>
      <c r="DC33" s="14">
        <f>SUM(DC28:DC32)</f>
        <v>210</v>
      </c>
      <c r="DD33" s="25">
        <f t="shared" ref="DD33" si="136">DC33/DB33</f>
        <v>0.90909090909090906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37">DJ33/DI33</f>
        <v>1</v>
      </c>
      <c r="DL33" s="21"/>
      <c r="DM33" s="14">
        <f>SUM(DM28:DM32)</f>
        <v>263</v>
      </c>
      <c r="DN33" s="14">
        <f>SUM(DN28:DN32)</f>
        <v>242</v>
      </c>
      <c r="DO33" s="25">
        <f t="shared" ref="DO33" si="138">DN33/DM33</f>
        <v>0.92015209125475284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39">DU33/DT33</f>
        <v>0.86842105263157898</v>
      </c>
      <c r="DW33" s="21"/>
      <c r="DX33" s="14">
        <f>SUM(DX28:DX32)</f>
        <v>301</v>
      </c>
      <c r="DY33" s="14">
        <f>SUM(DY28:DY32)</f>
        <v>275</v>
      </c>
      <c r="DZ33" s="25">
        <f t="shared" ref="DZ33" si="140">DY33/DX33</f>
        <v>0.91362126245847175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 t="s">
        <v>0</v>
      </c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90</v>
      </c>
      <c r="AS39" s="3" t="s">
        <v>52</v>
      </c>
      <c r="AT39" s="3" t="s">
        <v>48</v>
      </c>
      <c r="AV39" s="16" t="s">
        <v>35</v>
      </c>
      <c r="AZ39" s="16" t="s">
        <v>91</v>
      </c>
      <c r="BD39" s="3" t="s">
        <v>52</v>
      </c>
      <c r="BE39" s="3" t="s">
        <v>48</v>
      </c>
      <c r="BG39" s="16" t="s">
        <v>36</v>
      </c>
      <c r="BK39" s="16" t="s">
        <v>68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1">O45/N45</f>
        <v>1</v>
      </c>
      <c r="R45" s="4">
        <f t="shared" ref="R45:S48" si="142">G45+N45</f>
        <v>1</v>
      </c>
      <c r="S45" s="4">
        <f t="shared" si="142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3">Z45/Y45</f>
        <v>1</v>
      </c>
      <c r="AC45" s="4">
        <f t="shared" ref="AC45:AD48" si="144">R45+Y45</f>
        <v>2</v>
      </c>
      <c r="AD45" s="4">
        <f t="shared" si="144"/>
        <v>2</v>
      </c>
      <c r="AE45" s="23">
        <f>AD45/AC45</f>
        <v>1</v>
      </c>
      <c r="AG45" s="6">
        <v>85</v>
      </c>
      <c r="AI45" t="s">
        <v>14</v>
      </c>
      <c r="AJ45" s="4"/>
      <c r="AK45" s="4"/>
      <c r="AL45" s="23"/>
      <c r="AN45" s="4">
        <f t="shared" ref="AN45:AO48" si="145">AC45+AJ45</f>
        <v>2</v>
      </c>
      <c r="AO45" s="4">
        <f t="shared" si="145"/>
        <v>2</v>
      </c>
      <c r="AP45" s="23">
        <f>AO45/AN45</f>
        <v>1</v>
      </c>
      <c r="AR45" s="6">
        <v>85</v>
      </c>
      <c r="AT45" t="s">
        <v>14</v>
      </c>
      <c r="AU45" s="4">
        <v>0</v>
      </c>
      <c r="AV45" s="4">
        <v>0</v>
      </c>
      <c r="AW45" s="23" t="e">
        <f t="shared" ref="AW45:AW48" si="146">AV45/AU45</f>
        <v>#DIV/0!</v>
      </c>
      <c r="AY45" s="4">
        <f t="shared" ref="AY45:AZ48" si="147">AN45+AU45</f>
        <v>2</v>
      </c>
      <c r="AZ45" s="4">
        <f t="shared" si="147"/>
        <v>2</v>
      </c>
      <c r="BA45" s="23">
        <f>AZ45/AY45</f>
        <v>1</v>
      </c>
      <c r="BC45" s="6">
        <v>85</v>
      </c>
      <c r="BE45" t="s">
        <v>14</v>
      </c>
      <c r="BF45" s="4">
        <v>1</v>
      </c>
      <c r="BG45" s="4">
        <v>1</v>
      </c>
      <c r="BH45" s="23">
        <f t="shared" ref="BH45:BH48" si="148">BG45/BF45</f>
        <v>1</v>
      </c>
      <c r="BJ45" s="4">
        <f t="shared" ref="BJ45:BK48" si="149">AY45+BF45</f>
        <v>3</v>
      </c>
      <c r="BK45" s="4">
        <f t="shared" si="149"/>
        <v>3</v>
      </c>
      <c r="BL45" s="23">
        <f>BK45/BJ45</f>
        <v>1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50">BR45/BQ45</f>
        <v>1</v>
      </c>
      <c r="BU45" s="4">
        <f t="shared" ref="BU45:BV48" si="151">BJ45+BQ45</f>
        <v>6</v>
      </c>
      <c r="BV45" s="4">
        <f t="shared" si="151"/>
        <v>6</v>
      </c>
      <c r="BW45" s="23">
        <f>BV45/BU45</f>
        <v>1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152">CC45/CB45</f>
        <v>1</v>
      </c>
      <c r="CF45" s="4">
        <f t="shared" ref="CF45:CG48" si="153">BU45+CB45</f>
        <v>7</v>
      </c>
      <c r="CG45" s="4">
        <f t="shared" si="153"/>
        <v>7</v>
      </c>
      <c r="CH45" s="23">
        <f>CG45/CF45</f>
        <v>1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154">CN45/CM45</f>
        <v>1</v>
      </c>
      <c r="CQ45" s="4">
        <f t="shared" ref="CQ45:CR48" si="155">CF45+CM45</f>
        <v>10</v>
      </c>
      <c r="CR45" s="4">
        <f t="shared" si="155"/>
        <v>10</v>
      </c>
      <c r="CS45" s="23">
        <f>CR45/CQ45</f>
        <v>1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156">CY45/CX45</f>
        <v>1</v>
      </c>
      <c r="DB45" s="4">
        <f t="shared" ref="DB45:DC48" si="157">CQ45+CX45</f>
        <v>11</v>
      </c>
      <c r="DC45" s="4">
        <f t="shared" si="157"/>
        <v>11</v>
      </c>
      <c r="DD45" s="23">
        <f>DC45/DB45</f>
        <v>1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N48" si="158">DB45+DI45</f>
        <v>11</v>
      </c>
      <c r="DN45" s="4">
        <f t="shared" si="158"/>
        <v>11</v>
      </c>
      <c r="DO45" s="23">
        <f>DN45/DM45</f>
        <v>1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Y48" si="159">DM45+DT45</f>
        <v>11</v>
      </c>
      <c r="DY45" s="4">
        <f t="shared" si="159"/>
        <v>11</v>
      </c>
      <c r="DZ45" s="23">
        <f>DY45/DX45</f>
        <v>1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0">D46/C46</f>
        <v>1</v>
      </c>
      <c r="G46" s="4">
        <f t="shared" ref="G46:H48" si="161">C46+0</f>
        <v>1</v>
      </c>
      <c r="H46" s="4">
        <f t="shared" si="161"/>
        <v>1</v>
      </c>
      <c r="I46" s="23">
        <f t="shared" ref="I46:I48" si="162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1"/>
        <v>1</v>
      </c>
      <c r="R46" s="4">
        <f t="shared" si="142"/>
        <v>5</v>
      </c>
      <c r="S46" s="4">
        <f t="shared" si="142"/>
        <v>5</v>
      </c>
      <c r="T46" s="23">
        <f t="shared" ref="T46:T48" si="163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3"/>
        <v>1</v>
      </c>
      <c r="AC46" s="4">
        <f t="shared" si="144"/>
        <v>7</v>
      </c>
      <c r="AD46" s="4">
        <f t="shared" si="144"/>
        <v>7</v>
      </c>
      <c r="AE46" s="23">
        <f t="shared" ref="AE46:AE48" si="164">AD46/AC46</f>
        <v>1</v>
      </c>
      <c r="AG46" s="6">
        <v>85</v>
      </c>
      <c r="AI46" t="s">
        <v>15</v>
      </c>
      <c r="AJ46" s="4">
        <v>0</v>
      </c>
      <c r="AK46" s="4">
        <v>0</v>
      </c>
      <c r="AL46" s="23" t="e">
        <f t="shared" ref="AL46:AL48" si="165">AK46/AJ46</f>
        <v>#DIV/0!</v>
      </c>
      <c r="AN46" s="4">
        <f t="shared" si="145"/>
        <v>7</v>
      </c>
      <c r="AO46" s="4">
        <f t="shared" si="145"/>
        <v>7</v>
      </c>
      <c r="AP46" s="23">
        <f t="shared" ref="AP46:AP48" si="166">AO46/AN46</f>
        <v>1</v>
      </c>
      <c r="AR46" s="6">
        <v>85</v>
      </c>
      <c r="AT46" t="s">
        <v>15</v>
      </c>
      <c r="AU46" s="4">
        <v>0</v>
      </c>
      <c r="AV46" s="4">
        <v>0</v>
      </c>
      <c r="AW46" s="23" t="e">
        <f t="shared" si="146"/>
        <v>#DIV/0!</v>
      </c>
      <c r="AY46" s="4">
        <f t="shared" si="147"/>
        <v>7</v>
      </c>
      <c r="AZ46" s="4">
        <f t="shared" si="147"/>
        <v>7</v>
      </c>
      <c r="BA46" s="23">
        <f t="shared" ref="BA46:BA48" si="167">AZ46/AY46</f>
        <v>1</v>
      </c>
      <c r="BC46" s="6">
        <v>85</v>
      </c>
      <c r="BE46" t="s">
        <v>15</v>
      </c>
      <c r="BF46" s="4">
        <v>2</v>
      </c>
      <c r="BG46" s="4">
        <v>2</v>
      </c>
      <c r="BH46" s="23">
        <f t="shared" si="148"/>
        <v>1</v>
      </c>
      <c r="BJ46" s="4">
        <f t="shared" si="149"/>
        <v>9</v>
      </c>
      <c r="BK46" s="4">
        <f t="shared" si="149"/>
        <v>9</v>
      </c>
      <c r="BL46" s="23">
        <f t="shared" ref="BL46:BL48" si="168">BK46/BJ46</f>
        <v>1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50"/>
        <v>1</v>
      </c>
      <c r="BU46" s="4">
        <f t="shared" si="151"/>
        <v>11</v>
      </c>
      <c r="BV46" s="4">
        <f t="shared" si="151"/>
        <v>11</v>
      </c>
      <c r="BW46" s="23">
        <f t="shared" ref="BW46:BW48" si="169">BV46/BU46</f>
        <v>1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152"/>
        <v>1</v>
      </c>
      <c r="CF46" s="4">
        <f t="shared" si="153"/>
        <v>14</v>
      </c>
      <c r="CG46" s="4">
        <f t="shared" si="153"/>
        <v>14</v>
      </c>
      <c r="CH46" s="23">
        <f t="shared" ref="CH46:CH48" si="170">CG46/CF46</f>
        <v>1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154"/>
        <v>1</v>
      </c>
      <c r="CQ46" s="4">
        <f t="shared" si="155"/>
        <v>15</v>
      </c>
      <c r="CR46" s="4">
        <f t="shared" si="155"/>
        <v>15</v>
      </c>
      <c r="CS46" s="23">
        <f t="shared" ref="CS46:CS48" si="171">CR46/CQ46</f>
        <v>1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156"/>
        <v>1</v>
      </c>
      <c r="DB46" s="4">
        <f t="shared" si="157"/>
        <v>21</v>
      </c>
      <c r="DC46" s="4">
        <f t="shared" si="157"/>
        <v>21</v>
      </c>
      <c r="DD46" s="23">
        <f t="shared" ref="DD46:DD48" si="172">DC46/DB46</f>
        <v>1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173">DJ46/DI46</f>
        <v>1</v>
      </c>
      <c r="DM46" s="4">
        <f t="shared" si="158"/>
        <v>24</v>
      </c>
      <c r="DN46" s="4">
        <f t="shared" si="158"/>
        <v>24</v>
      </c>
      <c r="DO46" s="23">
        <f t="shared" ref="DO46:DO48" si="174">DN46/DM46</f>
        <v>1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175">DU46/DT46</f>
        <v>1</v>
      </c>
      <c r="DX46" s="4">
        <f t="shared" si="159"/>
        <v>25</v>
      </c>
      <c r="DY46" s="4">
        <f t="shared" si="159"/>
        <v>25</v>
      </c>
      <c r="DZ46" s="23">
        <f t="shared" ref="DZ46:DZ48" si="176">DY46/DX46</f>
        <v>1</v>
      </c>
      <c r="EB46" s="6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0"/>
        <v>1</v>
      </c>
      <c r="G47" s="4">
        <f t="shared" si="161"/>
        <v>6</v>
      </c>
      <c r="H47" s="4">
        <f t="shared" si="161"/>
        <v>6</v>
      </c>
      <c r="I47" s="23">
        <f t="shared" si="162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1"/>
        <v>1</v>
      </c>
      <c r="R47" s="4">
        <f t="shared" si="142"/>
        <v>9</v>
      </c>
      <c r="S47" s="4">
        <f t="shared" si="142"/>
        <v>9</v>
      </c>
      <c r="T47" s="23">
        <f t="shared" si="163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4"/>
        <v>9</v>
      </c>
      <c r="AD47" s="4">
        <f t="shared" si="144"/>
        <v>9</v>
      </c>
      <c r="AE47" s="23">
        <f t="shared" si="164"/>
        <v>1</v>
      </c>
      <c r="AG47" s="6">
        <v>80</v>
      </c>
      <c r="AI47" t="s">
        <v>16</v>
      </c>
      <c r="AJ47" s="4">
        <v>0</v>
      </c>
      <c r="AK47" s="4">
        <v>0</v>
      </c>
      <c r="AL47" s="23" t="e">
        <f t="shared" si="165"/>
        <v>#DIV/0!</v>
      </c>
      <c r="AN47" s="4">
        <f t="shared" si="145"/>
        <v>9</v>
      </c>
      <c r="AO47" s="4">
        <f t="shared" si="145"/>
        <v>9</v>
      </c>
      <c r="AP47" s="23">
        <f t="shared" si="166"/>
        <v>1</v>
      </c>
      <c r="AR47" s="6">
        <v>80</v>
      </c>
      <c r="AT47" t="s">
        <v>16</v>
      </c>
      <c r="AU47" s="4">
        <v>0</v>
      </c>
      <c r="AV47" s="4">
        <v>0</v>
      </c>
      <c r="AW47" s="23" t="e">
        <f t="shared" si="146"/>
        <v>#DIV/0!</v>
      </c>
      <c r="AY47" s="4">
        <f t="shared" si="147"/>
        <v>9</v>
      </c>
      <c r="AZ47" s="4">
        <f t="shared" si="147"/>
        <v>9</v>
      </c>
      <c r="BA47" s="23">
        <f t="shared" si="167"/>
        <v>1</v>
      </c>
      <c r="BC47" s="6">
        <v>80</v>
      </c>
      <c r="BE47" t="s">
        <v>16</v>
      </c>
      <c r="BF47" s="4">
        <v>2</v>
      </c>
      <c r="BG47" s="4">
        <v>2</v>
      </c>
      <c r="BH47" s="23">
        <f t="shared" si="148"/>
        <v>1</v>
      </c>
      <c r="BJ47" s="4">
        <f t="shared" si="149"/>
        <v>11</v>
      </c>
      <c r="BK47" s="4">
        <f t="shared" si="149"/>
        <v>11</v>
      </c>
      <c r="BL47" s="23">
        <f t="shared" si="168"/>
        <v>1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50"/>
        <v>0.8</v>
      </c>
      <c r="BU47" s="4">
        <f t="shared" si="151"/>
        <v>16</v>
      </c>
      <c r="BV47" s="4">
        <f t="shared" si="151"/>
        <v>15</v>
      </c>
      <c r="BW47" s="23">
        <f t="shared" si="169"/>
        <v>0.9375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152"/>
        <v>1</v>
      </c>
      <c r="CF47" s="4">
        <f t="shared" si="153"/>
        <v>22</v>
      </c>
      <c r="CG47" s="4">
        <f t="shared" si="153"/>
        <v>21</v>
      </c>
      <c r="CH47" s="23">
        <f t="shared" si="170"/>
        <v>0.95454545454545459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154"/>
        <v>1</v>
      </c>
      <c r="CQ47" s="4">
        <f t="shared" si="155"/>
        <v>24</v>
      </c>
      <c r="CR47" s="4">
        <f t="shared" si="155"/>
        <v>23</v>
      </c>
      <c r="CS47" s="23">
        <f t="shared" si="171"/>
        <v>0.95833333333333337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156"/>
        <v>1</v>
      </c>
      <c r="DB47" s="4">
        <f t="shared" si="157"/>
        <v>25</v>
      </c>
      <c r="DC47" s="4">
        <f t="shared" si="157"/>
        <v>24</v>
      </c>
      <c r="DD47" s="23">
        <f t="shared" si="172"/>
        <v>0.96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173"/>
        <v>1</v>
      </c>
      <c r="DM47" s="4">
        <f t="shared" si="158"/>
        <v>26</v>
      </c>
      <c r="DN47" s="4">
        <f t="shared" si="158"/>
        <v>25</v>
      </c>
      <c r="DO47" s="23">
        <f t="shared" si="174"/>
        <v>0.96153846153846156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175"/>
        <v>0.7142857142857143</v>
      </c>
      <c r="DX47" s="4">
        <f t="shared" si="159"/>
        <v>33</v>
      </c>
      <c r="DY47" s="4">
        <f t="shared" si="159"/>
        <v>30</v>
      </c>
      <c r="DZ47" s="23">
        <f t="shared" si="176"/>
        <v>0.90909090909090906</v>
      </c>
      <c r="EB47" s="6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0"/>
        <v>1</v>
      </c>
      <c r="G48" s="4">
        <f t="shared" si="161"/>
        <v>14</v>
      </c>
      <c r="H48" s="4">
        <f t="shared" si="161"/>
        <v>14</v>
      </c>
      <c r="I48" s="23">
        <f t="shared" si="162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1"/>
        <v>1</v>
      </c>
      <c r="R48" s="4">
        <f t="shared" si="142"/>
        <v>20</v>
      </c>
      <c r="S48" s="4">
        <f t="shared" si="142"/>
        <v>20</v>
      </c>
      <c r="T48" s="23">
        <f t="shared" si="163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3"/>
        <v>0.66666666666666663</v>
      </c>
      <c r="AC48" s="4">
        <f t="shared" si="144"/>
        <v>23</v>
      </c>
      <c r="AD48" s="4">
        <f t="shared" si="144"/>
        <v>22</v>
      </c>
      <c r="AE48" s="23">
        <f t="shared" si="164"/>
        <v>0.95652173913043481</v>
      </c>
      <c r="AG48" s="6">
        <v>80</v>
      </c>
      <c r="AI48" t="s">
        <v>26</v>
      </c>
      <c r="AJ48" s="4">
        <v>0</v>
      </c>
      <c r="AK48" s="4">
        <v>0</v>
      </c>
      <c r="AL48" s="23" t="e">
        <f t="shared" si="165"/>
        <v>#DIV/0!</v>
      </c>
      <c r="AN48" s="4">
        <f t="shared" si="145"/>
        <v>23</v>
      </c>
      <c r="AO48" s="4">
        <f t="shared" si="145"/>
        <v>22</v>
      </c>
      <c r="AP48" s="23">
        <f t="shared" si="166"/>
        <v>0.95652173913043481</v>
      </c>
      <c r="AR48" s="6">
        <v>80</v>
      </c>
      <c r="AT48" t="s">
        <v>26</v>
      </c>
      <c r="AU48" s="4">
        <v>0</v>
      </c>
      <c r="AV48" s="4">
        <v>0</v>
      </c>
      <c r="AW48" s="23" t="e">
        <f t="shared" si="146"/>
        <v>#DIV/0!</v>
      </c>
      <c r="AY48" s="4">
        <f t="shared" si="147"/>
        <v>23</v>
      </c>
      <c r="AZ48" s="4">
        <f t="shared" si="147"/>
        <v>22</v>
      </c>
      <c r="BA48" s="23">
        <f t="shared" si="167"/>
        <v>0.95652173913043481</v>
      </c>
      <c r="BC48" s="6">
        <v>80</v>
      </c>
      <c r="BE48" t="s">
        <v>26</v>
      </c>
      <c r="BF48" s="4">
        <v>14</v>
      </c>
      <c r="BG48" s="4">
        <v>13</v>
      </c>
      <c r="BH48" s="23">
        <f t="shared" si="148"/>
        <v>0.9285714285714286</v>
      </c>
      <c r="BJ48" s="4">
        <f t="shared" si="149"/>
        <v>37</v>
      </c>
      <c r="BK48" s="4">
        <f t="shared" si="149"/>
        <v>35</v>
      </c>
      <c r="BL48" s="23">
        <f t="shared" si="168"/>
        <v>0.94594594594594594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50"/>
        <v>0.92</v>
      </c>
      <c r="BU48" s="4">
        <f t="shared" si="151"/>
        <v>62</v>
      </c>
      <c r="BV48" s="4">
        <f t="shared" si="151"/>
        <v>58</v>
      </c>
      <c r="BW48" s="23">
        <f t="shared" si="169"/>
        <v>0.93548387096774188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152"/>
        <v>0.875</v>
      </c>
      <c r="CF48" s="4">
        <f t="shared" si="153"/>
        <v>70</v>
      </c>
      <c r="CG48" s="4">
        <f t="shared" si="153"/>
        <v>65</v>
      </c>
      <c r="CH48" s="23">
        <f t="shared" si="170"/>
        <v>0.9285714285714286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154"/>
        <v>0.89473684210526316</v>
      </c>
      <c r="CQ48" s="4">
        <f t="shared" si="155"/>
        <v>89</v>
      </c>
      <c r="CR48" s="4">
        <f t="shared" si="155"/>
        <v>82</v>
      </c>
      <c r="CS48" s="23">
        <f t="shared" si="171"/>
        <v>0.9213483146067416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156"/>
        <v>1</v>
      </c>
      <c r="DB48" s="4">
        <f t="shared" si="157"/>
        <v>96</v>
      </c>
      <c r="DC48" s="4">
        <f t="shared" si="157"/>
        <v>89</v>
      </c>
      <c r="DD48" s="23">
        <f t="shared" si="172"/>
        <v>0.92708333333333337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173"/>
        <v>0.94736842105263153</v>
      </c>
      <c r="DM48" s="4">
        <f t="shared" si="158"/>
        <v>115</v>
      </c>
      <c r="DN48" s="4">
        <f t="shared" si="158"/>
        <v>107</v>
      </c>
      <c r="DO48" s="23">
        <f t="shared" si="174"/>
        <v>0.93043478260869561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175"/>
        <v>1</v>
      </c>
      <c r="DX48" s="4">
        <f t="shared" si="159"/>
        <v>124</v>
      </c>
      <c r="DY48" s="4">
        <f t="shared" si="159"/>
        <v>116</v>
      </c>
      <c r="DZ48" s="23">
        <f t="shared" si="176"/>
        <v>0.93548387096774188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7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8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9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80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1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2">AD50/AC50</f>
        <v>0.97560975609756095</v>
      </c>
      <c r="AI50" s="21" t="s">
        <v>17</v>
      </c>
      <c r="AJ50" s="14">
        <f>SUM(AJ45:AJ49)</f>
        <v>0</v>
      </c>
      <c r="AK50" s="14">
        <f>SUM(AK45:AK49)</f>
        <v>0</v>
      </c>
      <c r="AL50" s="25" t="e">
        <f t="shared" ref="AL50" si="183">AK50/AJ50</f>
        <v>#DIV/0!</v>
      </c>
      <c r="AM50" s="21"/>
      <c r="AN50" s="14">
        <f>SUM(AN45:AN49)</f>
        <v>41</v>
      </c>
      <c r="AO50" s="14">
        <f>SUM(AO45:AO49)</f>
        <v>40</v>
      </c>
      <c r="AP50" s="25">
        <f t="shared" ref="AP50" si="184">AO50/AN50</f>
        <v>0.97560975609756095</v>
      </c>
      <c r="AT50" s="21" t="s">
        <v>17</v>
      </c>
      <c r="AU50" s="14">
        <f>SUM(AU45:AU49)</f>
        <v>0</v>
      </c>
      <c r="AV50" s="14">
        <f>SUM(AV45:AV49)</f>
        <v>0</v>
      </c>
      <c r="AW50" s="25" t="e">
        <f t="shared" ref="AW50" si="185">AV50/AU50</f>
        <v>#DIV/0!</v>
      </c>
      <c r="AX50" s="21"/>
      <c r="AY50" s="14">
        <f>SUM(AY45:AY49)</f>
        <v>41</v>
      </c>
      <c r="AZ50" s="14">
        <f>SUM(AZ45:AZ49)</f>
        <v>40</v>
      </c>
      <c r="BA50" s="25">
        <f t="shared" ref="BA50" si="186">AZ50/AY50</f>
        <v>0.97560975609756095</v>
      </c>
      <c r="BE50" s="21" t="s">
        <v>17</v>
      </c>
      <c r="BF50" s="14">
        <f>SUM(BF45:BF49)</f>
        <v>19</v>
      </c>
      <c r="BG50" s="14">
        <f>SUM(BG45:BG49)</f>
        <v>18</v>
      </c>
      <c r="BH50" s="25">
        <f t="shared" ref="BH50" si="187">BG50/BF50</f>
        <v>0.94736842105263153</v>
      </c>
      <c r="BI50" s="21"/>
      <c r="BJ50" s="14">
        <f>SUM(BJ45:BJ49)</f>
        <v>60</v>
      </c>
      <c r="BK50" s="14">
        <f>SUM(BK45:BK49)</f>
        <v>58</v>
      </c>
      <c r="BL50" s="25">
        <f t="shared" ref="BL50" si="188">BK50/BJ50</f>
        <v>0.96666666666666667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189">BR50/BQ50</f>
        <v>0.91428571428571426</v>
      </c>
      <c r="BT50" s="21"/>
      <c r="BU50" s="14">
        <f>SUM(BU45:BU49)</f>
        <v>95</v>
      </c>
      <c r="BV50" s="14">
        <f>SUM(BV45:BV49)</f>
        <v>90</v>
      </c>
      <c r="BW50" s="25">
        <f t="shared" ref="BW50" si="190">BV50/BU50</f>
        <v>0.94736842105263153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191">CC50/CB50</f>
        <v>0.94444444444444442</v>
      </c>
      <c r="CE50" s="21"/>
      <c r="CF50" s="14">
        <f>SUM(CF45:CF49)</f>
        <v>113</v>
      </c>
      <c r="CG50" s="14">
        <f>SUM(CG45:CG49)</f>
        <v>107</v>
      </c>
      <c r="CH50" s="25">
        <f t="shared" ref="CH50" si="192">CG50/CF50</f>
        <v>0.94690265486725667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193">CN50/CM50</f>
        <v>0.92</v>
      </c>
      <c r="CP50" s="21"/>
      <c r="CQ50" s="14">
        <f>SUM(CQ45:CQ49)</f>
        <v>138</v>
      </c>
      <c r="CR50" s="14">
        <f>SUM(CR45:CR49)</f>
        <v>130</v>
      </c>
      <c r="CS50" s="25">
        <f t="shared" ref="CS50" si="194">CR50/CQ50</f>
        <v>0.94202898550724634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195">CY50/CX50</f>
        <v>1</v>
      </c>
      <c r="DA50" s="21"/>
      <c r="DB50" s="14">
        <f>SUM(DB45:DB49)</f>
        <v>153</v>
      </c>
      <c r="DC50" s="14">
        <f>SUM(DC45:DC49)</f>
        <v>145</v>
      </c>
      <c r="DD50" s="25">
        <f t="shared" ref="DD50" si="196">DC50/DB50</f>
        <v>0.94771241830065356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197">DJ50/DI50</f>
        <v>0.95652173913043481</v>
      </c>
      <c r="DL50" s="21"/>
      <c r="DM50" s="14">
        <f>SUM(DM45:DM49)</f>
        <v>176</v>
      </c>
      <c r="DN50" s="14">
        <f>SUM(DN45:DN49)</f>
        <v>167</v>
      </c>
      <c r="DO50" s="25">
        <f t="shared" ref="DO50" si="198">DN50/DM50</f>
        <v>0.94886363636363635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199">DU50/DT50</f>
        <v>0.88235294117647056</v>
      </c>
      <c r="DW50" s="21"/>
      <c r="DX50" s="14">
        <f>SUM(DX45:DX49)</f>
        <v>193</v>
      </c>
      <c r="DY50" s="14">
        <f>SUM(DY45:DY49)</f>
        <v>182</v>
      </c>
      <c r="DZ50" s="25">
        <f t="shared" ref="DZ50" si="200">DY50/DX50</f>
        <v>0.94300518134715028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90</v>
      </c>
      <c r="AS56" s="3" t="s">
        <v>53</v>
      </c>
      <c r="AT56" s="3" t="s">
        <v>44</v>
      </c>
      <c r="AV56" s="16" t="s">
        <v>35</v>
      </c>
      <c r="AZ56" s="16" t="s">
        <v>91</v>
      </c>
      <c r="BD56" s="3" t="s">
        <v>53</v>
      </c>
      <c r="BE56" s="3" t="s">
        <v>44</v>
      </c>
      <c r="BG56" s="16" t="s">
        <v>36</v>
      </c>
      <c r="BK56" s="16" t="s">
        <v>68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1">O62/N62</f>
        <v>1</v>
      </c>
      <c r="R62" s="4">
        <f t="shared" ref="R62:S65" si="202">G62+N62</f>
        <v>3</v>
      </c>
      <c r="S62" s="4">
        <f t="shared" si="202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3">R62+Y62</f>
        <v>3</v>
      </c>
      <c r="AD62" s="4">
        <f t="shared" si="203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 t="e">
        <f t="shared" ref="AL62" si="204">AK62/AJ62</f>
        <v>#DIV/0!</v>
      </c>
      <c r="AN62" s="4">
        <f t="shared" ref="AN62:AO65" si="205">AC62+AJ62</f>
        <v>3</v>
      </c>
      <c r="AO62" s="4">
        <f t="shared" si="205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6">AV62/AU62</f>
        <v>#DIV/0!</v>
      </c>
      <c r="AY62" s="4">
        <f t="shared" ref="AY62:AZ65" si="207">AN62+AU62</f>
        <v>3</v>
      </c>
      <c r="AZ62" s="4">
        <f t="shared" si="207"/>
        <v>3</v>
      </c>
      <c r="BA62" s="23">
        <f>AZ62/AY62</f>
        <v>1</v>
      </c>
      <c r="BC62" s="6">
        <v>85</v>
      </c>
      <c r="BE62" t="s">
        <v>14</v>
      </c>
      <c r="BF62" s="4">
        <v>0</v>
      </c>
      <c r="BG62" s="4">
        <v>0</v>
      </c>
      <c r="BH62" s="23"/>
      <c r="BJ62" s="4">
        <f t="shared" ref="BJ62:BK65" si="208">AY62+BF62</f>
        <v>3</v>
      </c>
      <c r="BK62" s="4">
        <f t="shared" si="208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9">BJ62+BQ62</f>
        <v>3</v>
      </c>
      <c r="BV62" s="4">
        <f t="shared" si="209"/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10">CC62/CB62</f>
        <v>1</v>
      </c>
      <c r="CF62" s="4">
        <f t="shared" ref="CF62:CG65" si="211">BU62+CB62</f>
        <v>4</v>
      </c>
      <c r="CG62" s="4">
        <f t="shared" si="211"/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12">CF62+CM62</f>
        <v>4</v>
      </c>
      <c r="CR62" s="4">
        <f t="shared" si="212"/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C65" si="213">CQ62+CX62</f>
        <v>4</v>
      </c>
      <c r="DC62" s="4">
        <f t="shared" si="213"/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N65" si="214">DB62+DI62</f>
        <v>4</v>
      </c>
      <c r="DN62" s="4">
        <f t="shared" si="214"/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Y65" si="215">DM62+DT62</f>
        <v>4</v>
      </c>
      <c r="DY62" s="4">
        <f t="shared" si="215"/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6">C63+0</f>
        <v>0</v>
      </c>
      <c r="H63" s="4">
        <f t="shared" si="216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1"/>
        <v>1</v>
      </c>
      <c r="R63" s="4">
        <f t="shared" si="202"/>
        <v>3</v>
      </c>
      <c r="S63" s="4">
        <f t="shared" si="202"/>
        <v>3</v>
      </c>
      <c r="T63" s="23">
        <f t="shared" ref="T63:T65" si="217">S63/R63</f>
        <v>1</v>
      </c>
      <c r="V63" s="6">
        <v>85</v>
      </c>
      <c r="X63" t="s">
        <v>15</v>
      </c>
      <c r="Y63" s="4"/>
      <c r="Z63" s="4"/>
      <c r="AA63" s="23"/>
      <c r="AC63" s="4">
        <f t="shared" si="203"/>
        <v>3</v>
      </c>
      <c r="AD63" s="4">
        <f t="shared" si="203"/>
        <v>3</v>
      </c>
      <c r="AE63" s="23">
        <f t="shared" ref="AE63:AE65" si="218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5"/>
        <v>3</v>
      </c>
      <c r="AO63" s="4">
        <f t="shared" si="205"/>
        <v>3</v>
      </c>
      <c r="AP63" s="23">
        <f t="shared" ref="AP63:AP65" si="219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7"/>
        <v>3</v>
      </c>
      <c r="AZ63" s="4">
        <f t="shared" si="207"/>
        <v>3</v>
      </c>
      <c r="BA63" s="23">
        <f t="shared" ref="BA63:BA65" si="220">AZ63/AY63</f>
        <v>1</v>
      </c>
      <c r="BC63" s="6">
        <v>85</v>
      </c>
      <c r="BE63" t="s">
        <v>15</v>
      </c>
      <c r="BF63" s="4">
        <v>0</v>
      </c>
      <c r="BG63" s="4">
        <v>0</v>
      </c>
      <c r="BH63" s="23"/>
      <c r="BJ63" s="4">
        <f t="shared" si="208"/>
        <v>3</v>
      </c>
      <c r="BK63" s="4">
        <f t="shared" si="208"/>
        <v>3</v>
      </c>
      <c r="BL63" s="23">
        <f t="shared" ref="BL63:BL65" si="221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09"/>
        <v>5</v>
      </c>
      <c r="BV63" s="4">
        <f t="shared" si="209"/>
        <v>5</v>
      </c>
      <c r="BW63" s="23">
        <f t="shared" ref="BW63:BW65" si="222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10"/>
        <v>1</v>
      </c>
      <c r="CF63" s="4">
        <f t="shared" si="211"/>
        <v>8</v>
      </c>
      <c r="CG63" s="4">
        <f t="shared" si="211"/>
        <v>8</v>
      </c>
      <c r="CH63" s="23">
        <f t="shared" ref="CH63:CH65" si="223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4">CN63/CM63</f>
        <v>1</v>
      </c>
      <c r="CQ63" s="4">
        <f t="shared" si="212"/>
        <v>9</v>
      </c>
      <c r="CR63" s="4">
        <f t="shared" si="212"/>
        <v>9</v>
      </c>
      <c r="CS63" s="23">
        <f t="shared" ref="CS63:CS65" si="225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26">CY63/CX63</f>
        <v>1</v>
      </c>
      <c r="DB63" s="4">
        <f t="shared" si="213"/>
        <v>10</v>
      </c>
      <c r="DC63" s="4">
        <f t="shared" si="213"/>
        <v>10</v>
      </c>
      <c r="DD63" s="23">
        <f t="shared" ref="DD63:DD65" si="227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14"/>
        <v>10</v>
      </c>
      <c r="DN63" s="4">
        <f t="shared" si="214"/>
        <v>10</v>
      </c>
      <c r="DO63" s="23">
        <f t="shared" ref="DO63:DO65" si="228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15"/>
        <v>10</v>
      </c>
      <c r="DY63" s="4">
        <f t="shared" si="215"/>
        <v>10</v>
      </c>
      <c r="DZ63" s="23">
        <f t="shared" ref="DZ63:DZ65" si="229">DY63/DX63</f>
        <v>1</v>
      </c>
      <c r="EB63" s="6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6"/>
        <v>2</v>
      </c>
      <c r="H64" s="4">
        <f t="shared" si="216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2"/>
        <v>2</v>
      </c>
      <c r="S64" s="4">
        <f t="shared" si="202"/>
        <v>1</v>
      </c>
      <c r="T64" s="23">
        <f t="shared" si="217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3"/>
        <v>2</v>
      </c>
      <c r="AD64" s="4">
        <f t="shared" si="203"/>
        <v>1</v>
      </c>
      <c r="AE64" s="23">
        <f t="shared" si="218"/>
        <v>0.5</v>
      </c>
      <c r="AG64" s="6">
        <v>80</v>
      </c>
      <c r="AI64" t="s">
        <v>16</v>
      </c>
      <c r="AJ64" s="4">
        <v>0</v>
      </c>
      <c r="AK64" s="4">
        <v>0</v>
      </c>
      <c r="AL64" s="23" t="e">
        <f t="shared" ref="AL64:AL65" si="232">AK64/AJ64</f>
        <v>#DIV/0!</v>
      </c>
      <c r="AN64" s="4">
        <f t="shared" si="205"/>
        <v>2</v>
      </c>
      <c r="AO64" s="4">
        <f t="shared" si="205"/>
        <v>1</v>
      </c>
      <c r="AP64" s="23">
        <f t="shared" si="219"/>
        <v>0.5</v>
      </c>
      <c r="AR64" s="6">
        <v>80</v>
      </c>
      <c r="AT64" t="s">
        <v>16</v>
      </c>
      <c r="AU64" s="4">
        <v>0</v>
      </c>
      <c r="AV64" s="4">
        <v>0</v>
      </c>
      <c r="AW64" s="23" t="e">
        <f t="shared" si="206"/>
        <v>#DIV/0!</v>
      </c>
      <c r="AY64" s="4">
        <f t="shared" si="207"/>
        <v>2</v>
      </c>
      <c r="AZ64" s="4">
        <f t="shared" si="207"/>
        <v>1</v>
      </c>
      <c r="BA64" s="23">
        <f t="shared" si="220"/>
        <v>0.5</v>
      </c>
      <c r="BC64" s="6">
        <v>80</v>
      </c>
      <c r="BE64" t="s">
        <v>16</v>
      </c>
      <c r="BF64" s="4">
        <v>2</v>
      </c>
      <c r="BG64" s="4">
        <v>2</v>
      </c>
      <c r="BH64" s="23">
        <f t="shared" ref="BH64:BH65" si="233">BG64/BF64</f>
        <v>1</v>
      </c>
      <c r="BJ64" s="4">
        <f t="shared" si="208"/>
        <v>4</v>
      </c>
      <c r="BK64" s="4">
        <f t="shared" si="208"/>
        <v>3</v>
      </c>
      <c r="BL64" s="23">
        <f t="shared" si="221"/>
        <v>0.75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234">BR64/BQ64</f>
        <v>1</v>
      </c>
      <c r="BU64" s="4">
        <f t="shared" si="209"/>
        <v>6</v>
      </c>
      <c r="BV64" s="4">
        <f t="shared" si="209"/>
        <v>5</v>
      </c>
      <c r="BW64" s="23">
        <f t="shared" si="222"/>
        <v>0.83333333333333337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11"/>
        <v>6</v>
      </c>
      <c r="CG64" s="4">
        <f t="shared" si="211"/>
        <v>5</v>
      </c>
      <c r="CH64" s="23">
        <f t="shared" si="223"/>
        <v>0.83333333333333337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12"/>
        <v>6</v>
      </c>
      <c r="CR64" s="4">
        <f t="shared" si="212"/>
        <v>5</v>
      </c>
      <c r="CS64" s="23">
        <f t="shared" si="225"/>
        <v>0.83333333333333337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13"/>
        <v>10</v>
      </c>
      <c r="DC64" s="4">
        <f t="shared" si="213"/>
        <v>9</v>
      </c>
      <c r="DD64" s="23">
        <f t="shared" si="227"/>
        <v>0.9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14"/>
        <v>14</v>
      </c>
      <c r="DN64" s="4">
        <f t="shared" si="214"/>
        <v>13</v>
      </c>
      <c r="DO64" s="23">
        <f t="shared" si="228"/>
        <v>0.9285714285714286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15"/>
        <v>17</v>
      </c>
      <c r="DY64" s="4">
        <f t="shared" si="215"/>
        <v>16</v>
      </c>
      <c r="DZ64" s="23">
        <f t="shared" si="229"/>
        <v>0.94117647058823528</v>
      </c>
      <c r="EB64" s="6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6"/>
        <v>6</v>
      </c>
      <c r="H65" s="4">
        <f t="shared" si="216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5">O65/N65</f>
        <v>1</v>
      </c>
      <c r="R65" s="4">
        <f t="shared" si="202"/>
        <v>10</v>
      </c>
      <c r="S65" s="4">
        <f t="shared" si="202"/>
        <v>10</v>
      </c>
      <c r="T65" s="23">
        <f t="shared" si="217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6">Z65/Y65</f>
        <v>1</v>
      </c>
      <c r="AC65" s="4">
        <f t="shared" si="203"/>
        <v>12</v>
      </c>
      <c r="AD65" s="4">
        <f t="shared" si="203"/>
        <v>12</v>
      </c>
      <c r="AE65" s="23">
        <f t="shared" si="218"/>
        <v>1</v>
      </c>
      <c r="AG65" s="6">
        <v>80</v>
      </c>
      <c r="AI65" t="s">
        <v>26</v>
      </c>
      <c r="AJ65" s="4">
        <v>0</v>
      </c>
      <c r="AK65" s="4">
        <v>0</v>
      </c>
      <c r="AL65" s="23" t="e">
        <f t="shared" si="232"/>
        <v>#DIV/0!</v>
      </c>
      <c r="AN65" s="4">
        <f t="shared" si="205"/>
        <v>12</v>
      </c>
      <c r="AO65" s="4">
        <f t="shared" si="205"/>
        <v>12</v>
      </c>
      <c r="AP65" s="23">
        <f t="shared" si="219"/>
        <v>1</v>
      </c>
      <c r="AR65" s="6">
        <v>80</v>
      </c>
      <c r="AT65" t="s">
        <v>26</v>
      </c>
      <c r="AU65" s="4">
        <v>0</v>
      </c>
      <c r="AV65" s="4">
        <v>0</v>
      </c>
      <c r="AW65" s="23" t="e">
        <f t="shared" si="206"/>
        <v>#DIV/0!</v>
      </c>
      <c r="AY65" s="4">
        <f t="shared" si="207"/>
        <v>12</v>
      </c>
      <c r="AZ65" s="4">
        <f t="shared" si="207"/>
        <v>12</v>
      </c>
      <c r="BA65" s="23">
        <f t="shared" si="220"/>
        <v>1</v>
      </c>
      <c r="BC65" s="6">
        <v>80</v>
      </c>
      <c r="BE65" t="s">
        <v>26</v>
      </c>
      <c r="BF65" s="4">
        <v>8</v>
      </c>
      <c r="BG65" s="4">
        <v>7</v>
      </c>
      <c r="BH65" s="23">
        <f t="shared" si="233"/>
        <v>0.875</v>
      </c>
      <c r="BJ65" s="4">
        <f t="shared" si="208"/>
        <v>20</v>
      </c>
      <c r="BK65" s="4">
        <f t="shared" si="208"/>
        <v>19</v>
      </c>
      <c r="BL65" s="23">
        <f t="shared" si="221"/>
        <v>0.95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234"/>
        <v>1</v>
      </c>
      <c r="BU65" s="4">
        <f t="shared" si="209"/>
        <v>30</v>
      </c>
      <c r="BV65" s="4">
        <f t="shared" si="209"/>
        <v>29</v>
      </c>
      <c r="BW65" s="23">
        <f t="shared" si="222"/>
        <v>0.96666666666666667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237">CC65/CB65</f>
        <v>0.8</v>
      </c>
      <c r="CF65" s="4">
        <f t="shared" si="211"/>
        <v>35</v>
      </c>
      <c r="CG65" s="4">
        <f t="shared" si="211"/>
        <v>33</v>
      </c>
      <c r="CH65" s="23">
        <f t="shared" si="223"/>
        <v>0.94285714285714284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238">CN65/CM65</f>
        <v>1</v>
      </c>
      <c r="CQ65" s="4">
        <f t="shared" si="212"/>
        <v>36</v>
      </c>
      <c r="CR65" s="4">
        <f t="shared" si="212"/>
        <v>34</v>
      </c>
      <c r="CS65" s="23">
        <f t="shared" si="225"/>
        <v>0.94444444444444442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239">CY65/CX65</f>
        <v>0.5</v>
      </c>
      <c r="DB65" s="4">
        <f t="shared" si="213"/>
        <v>40</v>
      </c>
      <c r="DC65" s="4">
        <f t="shared" si="213"/>
        <v>36</v>
      </c>
      <c r="DD65" s="23">
        <f t="shared" si="227"/>
        <v>0.9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240">DJ65/DI65</f>
        <v>1</v>
      </c>
      <c r="DM65" s="4">
        <f t="shared" si="214"/>
        <v>43</v>
      </c>
      <c r="DN65" s="4">
        <f t="shared" si="214"/>
        <v>39</v>
      </c>
      <c r="DO65" s="23">
        <f t="shared" si="228"/>
        <v>0.90697674418604646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241">DU65/DT65</f>
        <v>1</v>
      </c>
      <c r="DX65" s="4">
        <f t="shared" si="215"/>
        <v>46</v>
      </c>
      <c r="DY65" s="4">
        <f t="shared" si="215"/>
        <v>42</v>
      </c>
      <c r="DZ65" s="23">
        <f t="shared" si="229"/>
        <v>0.91304347826086951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2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3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4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5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6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7">AD67/AC67</f>
        <v>0.95</v>
      </c>
      <c r="AI67" s="21" t="s">
        <v>17</v>
      </c>
      <c r="AJ67" s="14">
        <f>SUM(AJ62:AJ66)</f>
        <v>0</v>
      </c>
      <c r="AK67" s="14">
        <f>SUM(AK62:AK66)</f>
        <v>0</v>
      </c>
      <c r="AL67" s="25" t="e">
        <f t="shared" ref="AL67" si="248">AK67/AJ67</f>
        <v>#DIV/0!</v>
      </c>
      <c r="AM67" s="21"/>
      <c r="AN67" s="14">
        <f>SUM(AN62:AN66)</f>
        <v>20</v>
      </c>
      <c r="AO67" s="14">
        <f>SUM(AO62:AO66)</f>
        <v>19</v>
      </c>
      <c r="AP67" s="25">
        <f t="shared" ref="AP67" si="249">AO67/AN67</f>
        <v>0.95</v>
      </c>
      <c r="AT67" s="21" t="s">
        <v>17</v>
      </c>
      <c r="AU67" s="14">
        <f>SUM(AU62:AU66)</f>
        <v>0</v>
      </c>
      <c r="AV67" s="14">
        <f>SUM(AV62:AV66)</f>
        <v>0</v>
      </c>
      <c r="AW67" s="25" t="e">
        <f t="shared" ref="AW67" si="250">AV67/AU67</f>
        <v>#DIV/0!</v>
      </c>
      <c r="AX67" s="21"/>
      <c r="AY67" s="14">
        <f>SUM(AY62:AY66)</f>
        <v>20</v>
      </c>
      <c r="AZ67" s="14">
        <f>SUM(AZ62:AZ66)</f>
        <v>19</v>
      </c>
      <c r="BA67" s="25">
        <f t="shared" ref="BA67" si="251">AZ67/AY67</f>
        <v>0.95</v>
      </c>
      <c r="BE67" s="21" t="s">
        <v>17</v>
      </c>
      <c r="BF67" s="14">
        <f>SUM(BF62:BF66)</f>
        <v>10</v>
      </c>
      <c r="BG67" s="14">
        <f>SUM(BG62:BG66)</f>
        <v>9</v>
      </c>
      <c r="BH67" s="25">
        <f t="shared" ref="BH67" si="252">BG67/BF67</f>
        <v>0.9</v>
      </c>
      <c r="BI67" s="21"/>
      <c r="BJ67" s="14">
        <f>SUM(BJ62:BJ66)</f>
        <v>30</v>
      </c>
      <c r="BK67" s="14">
        <f>SUM(BK62:BK66)</f>
        <v>28</v>
      </c>
      <c r="BL67" s="25">
        <f t="shared" ref="BL67" si="253">BK67/BJ67</f>
        <v>0.93333333333333335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254">BR67/BQ67</f>
        <v>1</v>
      </c>
      <c r="BT67" s="21"/>
      <c r="BU67" s="14">
        <f>SUM(BU62:BU66)</f>
        <v>44</v>
      </c>
      <c r="BV67" s="14">
        <f>SUM(BV62:BV66)</f>
        <v>42</v>
      </c>
      <c r="BW67" s="25">
        <f t="shared" ref="BW67" si="255">BV67/BU67</f>
        <v>0.95454545454545459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256">CC67/CB67</f>
        <v>0.88888888888888884</v>
      </c>
      <c r="CE67" s="21"/>
      <c r="CF67" s="14">
        <f>SUM(CF62:CF66)</f>
        <v>53</v>
      </c>
      <c r="CG67" s="14">
        <f>SUM(CG62:CG66)</f>
        <v>50</v>
      </c>
      <c r="CH67" s="25">
        <f t="shared" ref="CH67" si="257">CG67/CF67</f>
        <v>0.94339622641509435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258">CN67/CM67</f>
        <v>1</v>
      </c>
      <c r="CP67" s="21"/>
      <c r="CQ67" s="14">
        <f>SUM(CQ62:CQ66)</f>
        <v>55</v>
      </c>
      <c r="CR67" s="14">
        <f>SUM(CR62:CR66)</f>
        <v>52</v>
      </c>
      <c r="CS67" s="25">
        <f t="shared" ref="CS67" si="259">CR67/CQ67</f>
        <v>0.94545454545454544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260">CY67/CX67</f>
        <v>0.77777777777777779</v>
      </c>
      <c r="DA67" s="21"/>
      <c r="DB67" s="14">
        <f>SUM(DB62:DB66)</f>
        <v>64</v>
      </c>
      <c r="DC67" s="14">
        <f>SUM(DC62:DC66)</f>
        <v>59</v>
      </c>
      <c r="DD67" s="25">
        <f t="shared" ref="DD67" si="261">DC67/DB67</f>
        <v>0.921875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262">DJ67/DI67</f>
        <v>1</v>
      </c>
      <c r="DL67" s="21"/>
      <c r="DM67" s="14">
        <f>SUM(DM62:DM66)</f>
        <v>71</v>
      </c>
      <c r="DN67" s="14">
        <f>SUM(DN62:DN66)</f>
        <v>66</v>
      </c>
      <c r="DO67" s="25">
        <f t="shared" ref="DO67" si="263">DN67/DM67</f>
        <v>0.92957746478873238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264">DU67/DT67</f>
        <v>1</v>
      </c>
      <c r="DW67" s="21"/>
      <c r="DX67" s="14">
        <f>SUM(DX62:DX66)</f>
        <v>77</v>
      </c>
      <c r="DY67" s="14">
        <f>SUM(DY62:DY66)</f>
        <v>72</v>
      </c>
      <c r="DZ67" s="25">
        <f t="shared" ref="DZ67" si="265">DY67/DX67</f>
        <v>0.93506493506493504</v>
      </c>
    </row>
    <row r="70" spans="2:132" x14ac:dyDescent="0.25">
      <c r="E70" t="s">
        <v>57</v>
      </c>
      <c r="P70" t="s">
        <v>58</v>
      </c>
      <c r="AA70" t="s">
        <v>59</v>
      </c>
      <c r="AL70" t="s">
        <v>58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3" manualBreakCount="3">
    <brk id="11" max="1048575" man="1"/>
    <brk id="22" max="1048575" man="1"/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1097-1CE8-4694-AC2E-0C67CD5A233A}">
  <dimension ref="A2:EB70"/>
  <sheetViews>
    <sheetView topLeftCell="DC1" zoomScaleNormal="100" workbookViewId="0">
      <selection activeCell="L21" sqref="L21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64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90</v>
      </c>
      <c r="AS5" s="3" t="s">
        <v>50</v>
      </c>
      <c r="AT5" s="3" t="s">
        <v>2</v>
      </c>
      <c r="AV5" s="16" t="s">
        <v>35</v>
      </c>
      <c r="AZ5" s="16" t="s">
        <v>91</v>
      </c>
      <c r="BD5" s="3" t="s">
        <v>50</v>
      </c>
      <c r="BE5" s="3" t="s">
        <v>2</v>
      </c>
      <c r="BG5" s="16" t="s">
        <v>36</v>
      </c>
      <c r="BK5" s="16" t="s">
        <v>92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5</v>
      </c>
      <c r="AK11" s="4">
        <f>AK28+AK45+AK62</f>
        <v>5</v>
      </c>
      <c r="AL11" s="23">
        <f>AK11/AJ11</f>
        <v>1</v>
      </c>
      <c r="AN11" s="4">
        <f>AN28+AN45+AN62</f>
        <v>17</v>
      </c>
      <c r="AO11" s="4">
        <f>AO28+AO45+AO62</f>
        <v>16</v>
      </c>
      <c r="AP11" s="23">
        <f>AO11/AN11</f>
        <v>0.94117647058823528</v>
      </c>
      <c r="AR11" s="6">
        <v>85</v>
      </c>
      <c r="AT11" t="s">
        <v>14</v>
      </c>
      <c r="AU11" s="4">
        <f>AU28+AU45+AU62</f>
        <v>6</v>
      </c>
      <c r="AV11" s="4">
        <f>AV28+AV45+AV62</f>
        <v>6</v>
      </c>
      <c r="AW11" s="23">
        <f>AV11/AU11</f>
        <v>1</v>
      </c>
      <c r="AY11" s="4">
        <f>AY28+AY45+AY62</f>
        <v>23</v>
      </c>
      <c r="AZ11" s="4">
        <f>AZ28+AZ45+AZ62</f>
        <v>22</v>
      </c>
      <c r="BA11" s="23">
        <f>AZ11/AY11</f>
        <v>0.95652173913043481</v>
      </c>
      <c r="BC11" s="6">
        <v>85</v>
      </c>
      <c r="BE11" t="s">
        <v>14</v>
      </c>
      <c r="BF11" s="4">
        <f>BF28+BF45+BF62</f>
        <v>5</v>
      </c>
      <c r="BG11" s="4">
        <f>BG28+BG45+BG62</f>
        <v>4</v>
      </c>
      <c r="BH11" s="23">
        <f>BG11/BF11</f>
        <v>0.8</v>
      </c>
      <c r="BJ11" s="4">
        <f>BJ28+BJ45+BJ62</f>
        <v>28</v>
      </c>
      <c r="BK11" s="4">
        <f>BK28+BK45+BK62</f>
        <v>26</v>
      </c>
      <c r="BL11" s="23">
        <f>BK11/BJ11</f>
        <v>0.9285714285714286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32</v>
      </c>
      <c r="BV11" s="4">
        <f>BV28+BV45+BV62</f>
        <v>30</v>
      </c>
      <c r="BW11" s="23">
        <f>BV11/BU11</f>
        <v>0.9375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38</v>
      </c>
      <c r="CG11" s="4">
        <f>CG28+CG45+CG62</f>
        <v>36</v>
      </c>
      <c r="CH11" s="23">
        <f>CG11/CF11</f>
        <v>0.94736842105263153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43</v>
      </c>
      <c r="CR11" s="4">
        <f>CR28+CR45+CR62</f>
        <v>41</v>
      </c>
      <c r="CS11" s="23">
        <f>CR11/CQ11</f>
        <v>0.95348837209302328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47</v>
      </c>
      <c r="DC11" s="4">
        <f>DC28+DC45+DC62</f>
        <v>45</v>
      </c>
      <c r="DD11" s="23">
        <f>DC11/DB11</f>
        <v>0.95744680851063835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50</v>
      </c>
      <c r="DN11" s="4">
        <f>DN28+DN45+DN62</f>
        <v>48</v>
      </c>
      <c r="DO11" s="23">
        <f>DN11/DM11</f>
        <v>0.96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56</v>
      </c>
      <c r="DY11" s="4">
        <f>DY28+DY45+DY62</f>
        <v>54</v>
      </c>
      <c r="DZ11" s="23">
        <f>DY11/DX11</f>
        <v>0.9642857142857143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3</v>
      </c>
      <c r="AK12" s="4">
        <f t="shared" ref="AK12" si="12">AK29+AK46+AK63</f>
        <v>2</v>
      </c>
      <c r="AL12" s="23">
        <f t="shared" ref="AL12:AL14" si="13">AK12/AJ12</f>
        <v>0.66666666666666663</v>
      </c>
      <c r="AN12" s="4">
        <f t="shared" ref="AN12:AO14" si="14">AN29+AN46+AN63</f>
        <v>20</v>
      </c>
      <c r="AO12" s="4">
        <f t="shared" si="14"/>
        <v>18</v>
      </c>
      <c r="AP12" s="23">
        <f t="shared" ref="AP12:AP14" si="15">AO12/AN12</f>
        <v>0.9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4" si="18">AY29+AY46+AY63</f>
        <v>24</v>
      </c>
      <c r="AZ12" s="4">
        <f t="shared" si="18"/>
        <v>22</v>
      </c>
      <c r="BA12" s="23">
        <f t="shared" ref="BA12:BA14" si="19">AZ12/AY12</f>
        <v>0.91666666666666663</v>
      </c>
      <c r="BC12" s="6">
        <v>85</v>
      </c>
      <c r="BE12" t="s">
        <v>15</v>
      </c>
      <c r="BF12" s="4">
        <f>BF29+BF46+BF63</f>
        <v>4</v>
      </c>
      <c r="BG12" s="4">
        <f t="shared" ref="BG12" si="20">BG29+BG46+BG63</f>
        <v>4</v>
      </c>
      <c r="BH12" s="23">
        <f t="shared" ref="BH12:BH14" si="21">BG12/BF12</f>
        <v>1</v>
      </c>
      <c r="BJ12" s="4">
        <f t="shared" ref="BJ12:BK14" si="22">BJ29+BJ46+BJ63</f>
        <v>28</v>
      </c>
      <c r="BK12" s="4">
        <f t="shared" si="22"/>
        <v>26</v>
      </c>
      <c r="BL12" s="23">
        <f t="shared" ref="BL12:BL14" si="23">BK12/BJ12</f>
        <v>0.9285714285714286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4" si="26">BU29+BU46+BU63</f>
        <v>36</v>
      </c>
      <c r="BV12" s="4">
        <f t="shared" si="26"/>
        <v>34</v>
      </c>
      <c r="BW12" s="23">
        <f t="shared" ref="BW12:BW14" si="27">BV12/BU12</f>
        <v>0.94444444444444442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4" si="30">CF29+CF46+CF63</f>
        <v>44</v>
      </c>
      <c r="CG12" s="4">
        <f t="shared" si="30"/>
        <v>42</v>
      </c>
      <c r="CH12" s="23">
        <f t="shared" ref="CH12:CH14" si="31">CG12/CF12</f>
        <v>0.95454545454545459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4" si="34">CQ29+CQ46+CQ63</f>
        <v>52</v>
      </c>
      <c r="CR12" s="4">
        <f t="shared" si="34"/>
        <v>50</v>
      </c>
      <c r="CS12" s="23">
        <f t="shared" ref="CS12:CS14" si="35">CR12/CQ12</f>
        <v>0.96153846153846156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4" si="38">DB29+DB46+DB63</f>
        <v>63</v>
      </c>
      <c r="DC12" s="4">
        <f t="shared" si="38"/>
        <v>61</v>
      </c>
      <c r="DD12" s="23">
        <f t="shared" ref="DD12:DD14" si="39">DC12/DB12</f>
        <v>0.96825396825396826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4" si="42">DM29+DM46+DM63</f>
        <v>70</v>
      </c>
      <c r="DN12" s="4">
        <f t="shared" si="42"/>
        <v>68</v>
      </c>
      <c r="DO12" s="23">
        <f t="shared" ref="DO12:DO14" si="43">DN12/DM12</f>
        <v>0.97142857142857142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4" si="46">DX29+DX46+DX63</f>
        <v>73</v>
      </c>
      <c r="DY12" s="4">
        <f t="shared" si="46"/>
        <v>71</v>
      </c>
      <c r="DZ12" s="23">
        <f t="shared" ref="DZ12:DZ14" si="47">DY12/DX12</f>
        <v>0.9726027397260274</v>
      </c>
      <c r="EB12" s="6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4</v>
      </c>
      <c r="AK13" s="4">
        <f t="shared" si="48"/>
        <v>4</v>
      </c>
      <c r="AL13" s="23">
        <f t="shared" si="13"/>
        <v>1</v>
      </c>
      <c r="AN13" s="4">
        <f t="shared" si="14"/>
        <v>30</v>
      </c>
      <c r="AO13" s="4">
        <f t="shared" si="14"/>
        <v>28</v>
      </c>
      <c r="AP13" s="23">
        <f t="shared" si="15"/>
        <v>0.93333333333333335</v>
      </c>
      <c r="AR13" s="6">
        <v>80</v>
      </c>
      <c r="AT13" t="s">
        <v>16</v>
      </c>
      <c r="AU13" s="4">
        <f t="shared" ref="AU13:AV14" si="49">AU30+AU47+AU64</f>
        <v>4</v>
      </c>
      <c r="AV13" s="4">
        <f t="shared" si="49"/>
        <v>3</v>
      </c>
      <c r="AW13" s="23">
        <f t="shared" si="17"/>
        <v>0.75</v>
      </c>
      <c r="AY13" s="4">
        <f t="shared" si="18"/>
        <v>34</v>
      </c>
      <c r="AZ13" s="4">
        <f t="shared" si="18"/>
        <v>31</v>
      </c>
      <c r="BA13" s="23">
        <f t="shared" si="19"/>
        <v>0.91176470588235292</v>
      </c>
      <c r="BC13" s="6">
        <v>80</v>
      </c>
      <c r="BE13" t="s">
        <v>16</v>
      </c>
      <c r="BF13" s="4">
        <f t="shared" ref="BF13:BG14" si="50">BF30+BF47+BF64</f>
        <v>12</v>
      </c>
      <c r="BG13" s="4">
        <f t="shared" si="50"/>
        <v>10</v>
      </c>
      <c r="BH13" s="23">
        <f t="shared" si="21"/>
        <v>0.83333333333333337</v>
      </c>
      <c r="BJ13" s="4">
        <f t="shared" si="22"/>
        <v>46</v>
      </c>
      <c r="BK13" s="4">
        <f t="shared" si="22"/>
        <v>41</v>
      </c>
      <c r="BL13" s="23">
        <f t="shared" si="23"/>
        <v>0.89130434782608692</v>
      </c>
      <c r="BN13" s="6">
        <v>80</v>
      </c>
      <c r="BP13" t="s">
        <v>16</v>
      </c>
      <c r="BQ13" s="4">
        <f t="shared" ref="BQ13:BR14" si="51">BQ30+BQ47+BQ64</f>
        <v>15</v>
      </c>
      <c r="BR13" s="4">
        <f t="shared" si="51"/>
        <v>13</v>
      </c>
      <c r="BS13" s="23">
        <f t="shared" si="25"/>
        <v>0.8666666666666667</v>
      </c>
      <c r="BU13" s="4">
        <f t="shared" si="26"/>
        <v>61</v>
      </c>
      <c r="BV13" s="4">
        <f t="shared" si="26"/>
        <v>54</v>
      </c>
      <c r="BW13" s="23">
        <f t="shared" si="27"/>
        <v>0.88524590163934425</v>
      </c>
      <c r="BY13" s="6">
        <v>80</v>
      </c>
      <c r="CA13" t="s">
        <v>16</v>
      </c>
      <c r="CB13" s="4">
        <f t="shared" ref="CB13:CC14" si="52">CB30+CB47+CB64</f>
        <v>13</v>
      </c>
      <c r="CC13" s="4">
        <f t="shared" si="52"/>
        <v>12</v>
      </c>
      <c r="CD13" s="23">
        <f t="shared" si="29"/>
        <v>0.92307692307692313</v>
      </c>
      <c r="CF13" s="4">
        <f t="shared" si="30"/>
        <v>74</v>
      </c>
      <c r="CG13" s="4">
        <f t="shared" si="30"/>
        <v>66</v>
      </c>
      <c r="CH13" s="23">
        <f t="shared" si="31"/>
        <v>0.89189189189189189</v>
      </c>
      <c r="CJ13" s="6">
        <v>80</v>
      </c>
      <c r="CL13" t="s">
        <v>16</v>
      </c>
      <c r="CM13" s="4">
        <f t="shared" ref="CM13:CN14" si="53">CM30+CM47+CM64</f>
        <v>6</v>
      </c>
      <c r="CN13" s="4">
        <f t="shared" si="53"/>
        <v>6</v>
      </c>
      <c r="CO13" s="23">
        <f t="shared" si="33"/>
        <v>1</v>
      </c>
      <c r="CQ13" s="4">
        <f t="shared" si="34"/>
        <v>80</v>
      </c>
      <c r="CR13" s="4">
        <f t="shared" si="34"/>
        <v>72</v>
      </c>
      <c r="CS13" s="23">
        <f t="shared" si="35"/>
        <v>0.9</v>
      </c>
      <c r="CU13" s="6">
        <v>80</v>
      </c>
      <c r="CW13" t="s">
        <v>16</v>
      </c>
      <c r="CX13" s="4">
        <f t="shared" ref="CX13:CY14" si="54">CX30+CX47+CX64</f>
        <v>10</v>
      </c>
      <c r="CY13" s="4">
        <f t="shared" si="54"/>
        <v>10</v>
      </c>
      <c r="CZ13" s="23">
        <f t="shared" si="37"/>
        <v>1</v>
      </c>
      <c r="DB13" s="4">
        <f t="shared" si="38"/>
        <v>90</v>
      </c>
      <c r="DC13" s="4">
        <f t="shared" si="38"/>
        <v>82</v>
      </c>
      <c r="DD13" s="23">
        <f t="shared" si="39"/>
        <v>0.91111111111111109</v>
      </c>
      <c r="DF13" s="6">
        <v>80</v>
      </c>
      <c r="DH13" t="s">
        <v>16</v>
      </c>
      <c r="DI13" s="4">
        <f t="shared" ref="DI13:DJ14" si="55">DI30+DI47+DI64</f>
        <v>12</v>
      </c>
      <c r="DJ13" s="4">
        <f t="shared" si="55"/>
        <v>12</v>
      </c>
      <c r="DK13" s="23">
        <f t="shared" si="41"/>
        <v>1</v>
      </c>
      <c r="DM13" s="4">
        <f t="shared" si="42"/>
        <v>102</v>
      </c>
      <c r="DN13" s="4">
        <f t="shared" si="42"/>
        <v>94</v>
      </c>
      <c r="DO13" s="23">
        <f t="shared" si="43"/>
        <v>0.92156862745098034</v>
      </c>
      <c r="DQ13" s="6">
        <v>80</v>
      </c>
      <c r="DS13" t="s">
        <v>16</v>
      </c>
      <c r="DT13" s="4">
        <f t="shared" ref="DT13:DU14" si="56">DT30+DT47+DT64</f>
        <v>17</v>
      </c>
      <c r="DU13" s="4">
        <f t="shared" si="56"/>
        <v>14</v>
      </c>
      <c r="DV13" s="23">
        <f t="shared" si="45"/>
        <v>0.82352941176470584</v>
      </c>
      <c r="DX13" s="4">
        <f t="shared" si="46"/>
        <v>119</v>
      </c>
      <c r="DY13" s="4">
        <f t="shared" si="46"/>
        <v>108</v>
      </c>
      <c r="DZ13" s="23">
        <f t="shared" si="47"/>
        <v>0.90756302521008403</v>
      </c>
      <c r="EB13" s="6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18</v>
      </c>
      <c r="AK14" s="4">
        <f t="shared" si="48"/>
        <v>17</v>
      </c>
      <c r="AL14" s="23">
        <f t="shared" si="13"/>
        <v>0.94444444444444442</v>
      </c>
      <c r="AN14" s="4">
        <f t="shared" si="14"/>
        <v>96</v>
      </c>
      <c r="AO14" s="4">
        <f t="shared" si="14"/>
        <v>89</v>
      </c>
      <c r="AP14" s="23">
        <f t="shared" si="15"/>
        <v>0.92708333333333337</v>
      </c>
      <c r="AR14" s="6">
        <v>80</v>
      </c>
      <c r="AT14" t="s">
        <v>26</v>
      </c>
      <c r="AU14" s="4">
        <f t="shared" si="49"/>
        <v>25</v>
      </c>
      <c r="AV14" s="4">
        <f t="shared" si="49"/>
        <v>23</v>
      </c>
      <c r="AW14" s="23">
        <f t="shared" si="17"/>
        <v>0.92</v>
      </c>
      <c r="AY14" s="4">
        <f t="shared" si="18"/>
        <v>121</v>
      </c>
      <c r="AZ14" s="4">
        <f t="shared" si="18"/>
        <v>112</v>
      </c>
      <c r="BA14" s="23">
        <f t="shared" si="19"/>
        <v>0.92561983471074383</v>
      </c>
      <c r="BC14" s="6">
        <v>80</v>
      </c>
      <c r="BE14" t="s">
        <v>26</v>
      </c>
      <c r="BF14" s="4">
        <f t="shared" si="50"/>
        <v>21</v>
      </c>
      <c r="BG14" s="4">
        <f t="shared" si="50"/>
        <v>20</v>
      </c>
      <c r="BH14" s="23">
        <f t="shared" si="21"/>
        <v>0.95238095238095233</v>
      </c>
      <c r="BJ14" s="4">
        <f t="shared" si="22"/>
        <v>142</v>
      </c>
      <c r="BK14" s="4">
        <f t="shared" si="22"/>
        <v>132</v>
      </c>
      <c r="BL14" s="23">
        <f t="shared" si="23"/>
        <v>0.92957746478873238</v>
      </c>
      <c r="BN14" s="6">
        <v>80</v>
      </c>
      <c r="BP14" t="s">
        <v>26</v>
      </c>
      <c r="BQ14" s="4">
        <f t="shared" si="51"/>
        <v>69</v>
      </c>
      <c r="BR14" s="4">
        <f t="shared" si="51"/>
        <v>62</v>
      </c>
      <c r="BS14" s="23">
        <f t="shared" si="25"/>
        <v>0.89855072463768115</v>
      </c>
      <c r="BU14" s="4">
        <f t="shared" si="26"/>
        <v>211</v>
      </c>
      <c r="BV14" s="4">
        <f t="shared" si="26"/>
        <v>194</v>
      </c>
      <c r="BW14" s="23">
        <f t="shared" si="27"/>
        <v>0.91943127962085303</v>
      </c>
      <c r="BY14" s="6">
        <v>80</v>
      </c>
      <c r="CA14" t="s">
        <v>26</v>
      </c>
      <c r="CB14" s="4">
        <f t="shared" si="52"/>
        <v>29</v>
      </c>
      <c r="CC14" s="4">
        <f t="shared" si="52"/>
        <v>25</v>
      </c>
      <c r="CD14" s="23">
        <f t="shared" si="29"/>
        <v>0.86206896551724133</v>
      </c>
      <c r="CF14" s="4">
        <f t="shared" si="30"/>
        <v>240</v>
      </c>
      <c r="CG14" s="4">
        <f t="shared" si="30"/>
        <v>219</v>
      </c>
      <c r="CH14" s="23">
        <f t="shared" si="31"/>
        <v>0.91249999999999998</v>
      </c>
      <c r="CJ14" s="6">
        <v>80</v>
      </c>
      <c r="CL14" t="s">
        <v>26</v>
      </c>
      <c r="CM14" s="4">
        <f t="shared" si="53"/>
        <v>29</v>
      </c>
      <c r="CN14" s="4">
        <f t="shared" si="53"/>
        <v>27</v>
      </c>
      <c r="CO14" s="23">
        <f t="shared" si="33"/>
        <v>0.93103448275862066</v>
      </c>
      <c r="CQ14" s="4">
        <f t="shared" si="34"/>
        <v>269</v>
      </c>
      <c r="CR14" s="4">
        <f t="shared" si="34"/>
        <v>246</v>
      </c>
      <c r="CS14" s="23">
        <f t="shared" si="35"/>
        <v>0.91449814126394047</v>
      </c>
      <c r="CU14" s="6">
        <v>80</v>
      </c>
      <c r="CW14" t="s">
        <v>26</v>
      </c>
      <c r="CX14" s="4">
        <f t="shared" si="54"/>
        <v>23</v>
      </c>
      <c r="CY14" s="4">
        <f t="shared" si="54"/>
        <v>21</v>
      </c>
      <c r="CZ14" s="23">
        <f t="shared" si="37"/>
        <v>0.91304347826086951</v>
      </c>
      <c r="DB14" s="4">
        <f t="shared" si="38"/>
        <v>292</v>
      </c>
      <c r="DC14" s="4">
        <f t="shared" si="38"/>
        <v>267</v>
      </c>
      <c r="DD14" s="23">
        <f t="shared" si="39"/>
        <v>0.91438356164383561</v>
      </c>
      <c r="DF14" s="6">
        <v>80</v>
      </c>
      <c r="DH14" t="s">
        <v>26</v>
      </c>
      <c r="DI14" s="4">
        <f t="shared" si="55"/>
        <v>40</v>
      </c>
      <c r="DJ14" s="4">
        <f t="shared" si="55"/>
        <v>39</v>
      </c>
      <c r="DK14" s="23">
        <f t="shared" si="41"/>
        <v>0.97499999999999998</v>
      </c>
      <c r="DM14" s="4">
        <f t="shared" si="42"/>
        <v>332</v>
      </c>
      <c r="DN14" s="4">
        <f t="shared" si="42"/>
        <v>306</v>
      </c>
      <c r="DO14" s="23">
        <f t="shared" si="43"/>
        <v>0.92168674698795183</v>
      </c>
      <c r="DQ14" s="6">
        <v>80</v>
      </c>
      <c r="DS14" t="s">
        <v>26</v>
      </c>
      <c r="DT14" s="4">
        <f t="shared" si="56"/>
        <v>35</v>
      </c>
      <c r="DU14" s="4">
        <f t="shared" si="56"/>
        <v>31</v>
      </c>
      <c r="DV14" s="23">
        <f t="shared" si="45"/>
        <v>0.88571428571428568</v>
      </c>
      <c r="DX14" s="4">
        <f t="shared" si="46"/>
        <v>367</v>
      </c>
      <c r="DY14" s="4">
        <f t="shared" si="46"/>
        <v>337</v>
      </c>
      <c r="DZ14" s="23">
        <f t="shared" si="47"/>
        <v>0.91825613079019075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30</v>
      </c>
      <c r="AK16" s="14">
        <f>SUM(AK11:AK15)</f>
        <v>28</v>
      </c>
      <c r="AL16" s="25">
        <f t="shared" ref="AL16" si="62">AK16/AJ16</f>
        <v>0.93333333333333335</v>
      </c>
      <c r="AM16" s="21"/>
      <c r="AN16" s="14">
        <f>SUM(AN11:AN15)</f>
        <v>163</v>
      </c>
      <c r="AO16" s="14">
        <f>SUM(AO11:AO15)</f>
        <v>151</v>
      </c>
      <c r="AP16" s="25">
        <f t="shared" ref="AP16" si="63">AO16/AN16</f>
        <v>0.92638036809815949</v>
      </c>
      <c r="AT16" s="21" t="s">
        <v>17</v>
      </c>
      <c r="AU16" s="14">
        <f>SUM(AU11:AU15)</f>
        <v>39</v>
      </c>
      <c r="AV16" s="14">
        <f>SUM(AV11:AV15)</f>
        <v>36</v>
      </c>
      <c r="AW16" s="25">
        <f t="shared" ref="AW16" si="64">AV16/AU16</f>
        <v>0.92307692307692313</v>
      </c>
      <c r="AX16" s="21"/>
      <c r="AY16" s="14">
        <f>SUM(AY11:AY15)</f>
        <v>202</v>
      </c>
      <c r="AZ16" s="14">
        <f>SUM(AZ11:AZ15)</f>
        <v>187</v>
      </c>
      <c r="BA16" s="25">
        <f t="shared" ref="BA16" si="65">AZ16/AY16</f>
        <v>0.92574257425742579</v>
      </c>
      <c r="BE16" s="21" t="s">
        <v>17</v>
      </c>
      <c r="BF16" s="14">
        <f>SUM(BF11:BF15)</f>
        <v>42</v>
      </c>
      <c r="BG16" s="14">
        <f>SUM(BG11:BG15)</f>
        <v>38</v>
      </c>
      <c r="BH16" s="25">
        <f t="shared" ref="BH16" si="66">BG16/BF16</f>
        <v>0.90476190476190477</v>
      </c>
      <c r="BI16" s="21"/>
      <c r="BJ16" s="14">
        <f>SUM(BJ11:BJ15)</f>
        <v>244</v>
      </c>
      <c r="BK16" s="14">
        <f>SUM(BK11:BK15)</f>
        <v>225</v>
      </c>
      <c r="BL16" s="25">
        <f t="shared" ref="BL16" si="67">BK16/BJ16</f>
        <v>0.92213114754098358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68">BR16/BQ16</f>
        <v>0.90625</v>
      </c>
      <c r="BT16" s="21"/>
      <c r="BU16" s="14">
        <f>SUM(BU11:BU15)</f>
        <v>340</v>
      </c>
      <c r="BV16" s="14">
        <f>SUM(BV11:BV15)</f>
        <v>312</v>
      </c>
      <c r="BW16" s="25">
        <f t="shared" ref="BW16" si="69">BV16/BU16</f>
        <v>0.91764705882352937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70">CC16/CB16</f>
        <v>0.9107142857142857</v>
      </c>
      <c r="CE16" s="21"/>
      <c r="CF16" s="14">
        <f>SUM(CF11:CF15)</f>
        <v>396</v>
      </c>
      <c r="CG16" s="14">
        <f>SUM(CG11:CG15)</f>
        <v>363</v>
      </c>
      <c r="CH16" s="25">
        <f t="shared" ref="CH16" si="71">CG16/CF16</f>
        <v>0.91666666666666663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72">CN16/CM16</f>
        <v>0.95833333333333337</v>
      </c>
      <c r="CP16" s="21"/>
      <c r="CQ16" s="14">
        <f>SUM(CQ11:CQ15)</f>
        <v>444</v>
      </c>
      <c r="CR16" s="14">
        <f>SUM(CR11:CR15)</f>
        <v>409</v>
      </c>
      <c r="CS16" s="25">
        <f t="shared" ref="CS16" si="73">CR16/CQ16</f>
        <v>0.9211711711711712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74">CY16/CX16</f>
        <v>0.95833333333333337</v>
      </c>
      <c r="DA16" s="21"/>
      <c r="DB16" s="14">
        <f>SUM(DB11:DB15)</f>
        <v>492</v>
      </c>
      <c r="DC16" s="14">
        <f>SUM(DC11:DC15)</f>
        <v>455</v>
      </c>
      <c r="DD16" s="25">
        <f t="shared" ref="DD16" si="75">DC16/DB16</f>
        <v>0.92479674796747968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76">DJ16/DI16</f>
        <v>0.9838709677419355</v>
      </c>
      <c r="DL16" s="21"/>
      <c r="DM16" s="14">
        <f>SUM(DM11:DM15)</f>
        <v>554</v>
      </c>
      <c r="DN16" s="14">
        <f>SUM(DN11:DN15)</f>
        <v>516</v>
      </c>
      <c r="DO16" s="25">
        <f t="shared" ref="DO16" si="77">DN16/DM16</f>
        <v>0.93140794223826717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78">DU16/DT16</f>
        <v>0.88524590163934425</v>
      </c>
      <c r="DW16" s="21"/>
      <c r="DX16" s="14">
        <f>SUM(DX11:DX15)</f>
        <v>615</v>
      </c>
      <c r="DY16" s="14">
        <f>SUM(DY11:DY15)</f>
        <v>570</v>
      </c>
      <c r="DZ16" s="25">
        <f t="shared" ref="DZ16" si="79">DY16/DX16</f>
        <v>0.92682926829268297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90</v>
      </c>
      <c r="AS22" s="3" t="s">
        <v>51</v>
      </c>
      <c r="AT22" s="3" t="s">
        <v>43</v>
      </c>
      <c r="AV22" s="16" t="s">
        <v>35</v>
      </c>
      <c r="AZ22" s="16" t="s">
        <v>91</v>
      </c>
      <c r="BD22" s="3" t="s">
        <v>51</v>
      </c>
      <c r="BE22" s="3" t="s">
        <v>43</v>
      </c>
      <c r="BG22" s="16" t="s">
        <v>36</v>
      </c>
      <c r="BK22" s="16" t="s">
        <v>92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3</v>
      </c>
      <c r="AK28" s="4">
        <v>3</v>
      </c>
      <c r="AL28" s="23">
        <f t="shared" ref="AL28:AL31" si="84">AK28/AJ28</f>
        <v>1</v>
      </c>
      <c r="AN28" s="4">
        <f t="shared" ref="AN28:AO31" si="85">AC28+AJ28</f>
        <v>10</v>
      </c>
      <c r="AO28" s="4">
        <f t="shared" si="85"/>
        <v>9</v>
      </c>
      <c r="AP28" s="23">
        <f>AO28/AN28</f>
        <v>0.9</v>
      </c>
      <c r="AR28" s="6">
        <v>85</v>
      </c>
      <c r="AT28" t="s">
        <v>14</v>
      </c>
      <c r="AU28" s="4">
        <v>4</v>
      </c>
      <c r="AV28" s="4">
        <v>4</v>
      </c>
      <c r="AW28" s="23">
        <f t="shared" ref="AW28:AW29" si="86">AV28/AU28</f>
        <v>1</v>
      </c>
      <c r="AY28" s="4">
        <f t="shared" ref="AY28:AZ31" si="87">AN28+AU28</f>
        <v>14</v>
      </c>
      <c r="AZ28" s="4">
        <f t="shared" si="87"/>
        <v>13</v>
      </c>
      <c r="BA28" s="23">
        <f>AZ28/AY28</f>
        <v>0.9285714285714286</v>
      </c>
      <c r="BC28" s="6">
        <v>85</v>
      </c>
      <c r="BE28" t="s">
        <v>14</v>
      </c>
      <c r="BF28" s="4">
        <v>2</v>
      </c>
      <c r="BG28" s="4">
        <v>2</v>
      </c>
      <c r="BH28" s="23">
        <f t="shared" ref="BH28:BH31" si="88">BG28/BF28</f>
        <v>1</v>
      </c>
      <c r="BJ28" s="4">
        <f t="shared" ref="BJ28:BK31" si="89">AY28+BF28</f>
        <v>16</v>
      </c>
      <c r="BK28" s="4">
        <f t="shared" si="89"/>
        <v>15</v>
      </c>
      <c r="BL28" s="23">
        <f>BK28/BJ28</f>
        <v>0.9375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90">BR28/BQ28</f>
        <v>1</v>
      </c>
      <c r="BU28" s="4">
        <f t="shared" ref="BU28:BV31" si="91">BJ28+BQ28</f>
        <v>17</v>
      </c>
      <c r="BV28" s="4">
        <f t="shared" si="91"/>
        <v>16</v>
      </c>
      <c r="BW28" s="23">
        <f>BV28/BU28</f>
        <v>0.94117647058823528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92">CC28/CB28</f>
        <v>1</v>
      </c>
      <c r="CF28" s="4">
        <f t="shared" ref="CF28:CG31" si="93">BU28+CB28</f>
        <v>21</v>
      </c>
      <c r="CG28" s="4">
        <f t="shared" si="93"/>
        <v>20</v>
      </c>
      <c r="CH28" s="23">
        <f>CG28/CF28</f>
        <v>0.95238095238095233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94">CN28/CM28</f>
        <v>1</v>
      </c>
      <c r="CQ28" s="4">
        <f t="shared" ref="CQ28:CR31" si="95">CF28+CM28</f>
        <v>23</v>
      </c>
      <c r="CR28" s="4">
        <f t="shared" si="95"/>
        <v>22</v>
      </c>
      <c r="CS28" s="23">
        <f>CR28/CQ28</f>
        <v>0.95652173913043481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96">CY28/CX28</f>
        <v>1</v>
      </c>
      <c r="DB28" s="4">
        <f t="shared" ref="DB28:DC31" si="97">CQ28+CX28</f>
        <v>26</v>
      </c>
      <c r="DC28" s="4">
        <f t="shared" si="97"/>
        <v>25</v>
      </c>
      <c r="DD28" s="23">
        <f>DC28/DB28</f>
        <v>0.96153846153846156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98">DJ28/DI28</f>
        <v>1</v>
      </c>
      <c r="DM28" s="4">
        <f t="shared" ref="DM28:DN31" si="99">DB28+DI28</f>
        <v>29</v>
      </c>
      <c r="DN28" s="4">
        <f t="shared" si="99"/>
        <v>28</v>
      </c>
      <c r="DO28" s="23">
        <f>DN28/DM28</f>
        <v>0.96551724137931039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00">DU28/DT28</f>
        <v>1</v>
      </c>
      <c r="DX28" s="4">
        <f t="shared" ref="DX28:DY31" si="101">DM28+DT28</f>
        <v>35</v>
      </c>
      <c r="DY28" s="4">
        <f t="shared" si="101"/>
        <v>34</v>
      </c>
      <c r="DZ28" s="23">
        <f>DY28/DX28</f>
        <v>0.97142857142857142</v>
      </c>
      <c r="EB28" s="6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>
        <v>2</v>
      </c>
      <c r="AK29" s="4">
        <v>2</v>
      </c>
      <c r="AL29" s="23">
        <f t="shared" si="84"/>
        <v>1</v>
      </c>
      <c r="AN29" s="4">
        <f t="shared" si="85"/>
        <v>9</v>
      </c>
      <c r="AO29" s="4">
        <f t="shared" si="85"/>
        <v>8</v>
      </c>
      <c r="AP29" s="23">
        <f t="shared" ref="AP29:AP31" si="107">AO29/AN29</f>
        <v>0.88888888888888884</v>
      </c>
      <c r="AR29" s="6">
        <v>85</v>
      </c>
      <c r="AT29" t="s">
        <v>15</v>
      </c>
      <c r="AU29" s="4">
        <v>3</v>
      </c>
      <c r="AV29" s="4">
        <v>3</v>
      </c>
      <c r="AW29" s="23">
        <f t="shared" si="86"/>
        <v>1</v>
      </c>
      <c r="AY29" s="4">
        <f t="shared" si="87"/>
        <v>12</v>
      </c>
      <c r="AZ29" s="4">
        <f t="shared" si="87"/>
        <v>11</v>
      </c>
      <c r="BA29" s="23">
        <f t="shared" ref="BA29:BA31" si="108">AZ29/AY29</f>
        <v>0.91666666666666663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15</v>
      </c>
      <c r="BK29" s="4">
        <f t="shared" si="89"/>
        <v>14</v>
      </c>
      <c r="BL29" s="23">
        <f t="shared" ref="BL29:BL31" si="109">BK29/BJ29</f>
        <v>0.93333333333333335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90"/>
        <v>1</v>
      </c>
      <c r="BU29" s="4">
        <f t="shared" si="91"/>
        <v>19</v>
      </c>
      <c r="BV29" s="4">
        <f t="shared" si="91"/>
        <v>18</v>
      </c>
      <c r="BW29" s="23">
        <f t="shared" ref="BW29:BW31" si="110">BV29/BU29</f>
        <v>0.94736842105263153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92"/>
        <v>1</v>
      </c>
      <c r="CF29" s="4">
        <f t="shared" si="93"/>
        <v>21</v>
      </c>
      <c r="CG29" s="4">
        <f t="shared" si="93"/>
        <v>20</v>
      </c>
      <c r="CH29" s="23">
        <f t="shared" ref="CH29:CH31" si="111">CG29/CF29</f>
        <v>0.95238095238095233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94"/>
        <v>1</v>
      </c>
      <c r="CQ29" s="4">
        <f t="shared" si="95"/>
        <v>27</v>
      </c>
      <c r="CR29" s="4">
        <f t="shared" si="95"/>
        <v>26</v>
      </c>
      <c r="CS29" s="23">
        <f t="shared" ref="CS29:CS31" si="112">CR29/CQ29</f>
        <v>0.96296296296296291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96"/>
        <v>1</v>
      </c>
      <c r="DB29" s="4">
        <f t="shared" si="97"/>
        <v>31</v>
      </c>
      <c r="DC29" s="4">
        <f t="shared" si="97"/>
        <v>30</v>
      </c>
      <c r="DD29" s="23">
        <f t="shared" ref="DD29:DD31" si="113">DC29/DB29</f>
        <v>0.967741935483871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98"/>
        <v>1</v>
      </c>
      <c r="DM29" s="4">
        <f t="shared" si="99"/>
        <v>35</v>
      </c>
      <c r="DN29" s="4">
        <f t="shared" si="99"/>
        <v>34</v>
      </c>
      <c r="DO29" s="23">
        <f t="shared" ref="DO29:DO31" si="114">DN29/DM29</f>
        <v>0.97142857142857142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00"/>
        <v>1</v>
      </c>
      <c r="DX29" s="4">
        <f t="shared" si="101"/>
        <v>37</v>
      </c>
      <c r="DY29" s="4">
        <f t="shared" si="101"/>
        <v>36</v>
      </c>
      <c r="DZ29" s="23">
        <f t="shared" ref="DZ29:DZ31" si="115">DY29/DX29</f>
        <v>0.97297297297297303</v>
      </c>
      <c r="EB29" s="6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3</v>
      </c>
      <c r="AK30" s="4">
        <v>3</v>
      </c>
      <c r="AL30" s="23">
        <f t="shared" si="84"/>
        <v>1</v>
      </c>
      <c r="AN30" s="4">
        <f t="shared" si="85"/>
        <v>18</v>
      </c>
      <c r="AO30" s="4">
        <f t="shared" si="85"/>
        <v>17</v>
      </c>
      <c r="AP30" s="23">
        <f t="shared" si="107"/>
        <v>0.94444444444444442</v>
      </c>
      <c r="AR30" s="6">
        <v>80</v>
      </c>
      <c r="AT30" t="s">
        <v>16</v>
      </c>
      <c r="AU30" s="4">
        <v>1</v>
      </c>
      <c r="AV30" s="4">
        <v>1</v>
      </c>
      <c r="AW30" s="23">
        <f t="shared" ref="AW30:AW31" si="116">AV30/AU30</f>
        <v>1</v>
      </c>
      <c r="AY30" s="4">
        <f t="shared" si="87"/>
        <v>19</v>
      </c>
      <c r="AZ30" s="4">
        <f t="shared" si="87"/>
        <v>18</v>
      </c>
      <c r="BA30" s="23">
        <f t="shared" si="108"/>
        <v>0.94736842105263153</v>
      </c>
      <c r="BC30" s="6">
        <v>80</v>
      </c>
      <c r="BE30" t="s">
        <v>16</v>
      </c>
      <c r="BF30" s="4">
        <v>3</v>
      </c>
      <c r="BG30" s="4">
        <v>3</v>
      </c>
      <c r="BH30" s="23">
        <f t="shared" si="88"/>
        <v>1</v>
      </c>
      <c r="BJ30" s="4">
        <f t="shared" si="89"/>
        <v>22</v>
      </c>
      <c r="BK30" s="4">
        <f t="shared" si="89"/>
        <v>21</v>
      </c>
      <c r="BL30" s="23">
        <f t="shared" si="109"/>
        <v>0.95454545454545459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90"/>
        <v>0.875</v>
      </c>
      <c r="BU30" s="4">
        <f t="shared" si="91"/>
        <v>30</v>
      </c>
      <c r="BV30" s="4">
        <f t="shared" si="91"/>
        <v>28</v>
      </c>
      <c r="BW30" s="23">
        <f t="shared" si="110"/>
        <v>0.93333333333333335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92"/>
        <v>0.8571428571428571</v>
      </c>
      <c r="CF30" s="4">
        <f t="shared" si="93"/>
        <v>37</v>
      </c>
      <c r="CG30" s="4">
        <f t="shared" si="93"/>
        <v>34</v>
      </c>
      <c r="CH30" s="23">
        <f t="shared" si="111"/>
        <v>0.91891891891891897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41</v>
      </c>
      <c r="CR30" s="4">
        <f t="shared" si="95"/>
        <v>38</v>
      </c>
      <c r="CS30" s="23">
        <f t="shared" si="112"/>
        <v>0.92682926829268297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96"/>
        <v>1</v>
      </c>
      <c r="DB30" s="4">
        <f t="shared" si="97"/>
        <v>46</v>
      </c>
      <c r="DC30" s="4">
        <f t="shared" si="97"/>
        <v>43</v>
      </c>
      <c r="DD30" s="23">
        <f t="shared" si="113"/>
        <v>0.93478260869565222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98"/>
        <v>1</v>
      </c>
      <c r="DM30" s="4">
        <f t="shared" si="99"/>
        <v>53</v>
      </c>
      <c r="DN30" s="4">
        <f t="shared" si="99"/>
        <v>50</v>
      </c>
      <c r="DO30" s="23">
        <f t="shared" si="114"/>
        <v>0.94339622641509435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00"/>
        <v>0.8571428571428571</v>
      </c>
      <c r="DX30" s="4">
        <f t="shared" si="101"/>
        <v>60</v>
      </c>
      <c r="DY30" s="4">
        <f t="shared" si="101"/>
        <v>56</v>
      </c>
      <c r="DZ30" s="23">
        <f t="shared" si="115"/>
        <v>0.93333333333333335</v>
      </c>
      <c r="EB30" s="6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7</v>
      </c>
      <c r="AK31" s="4">
        <v>7</v>
      </c>
      <c r="AL31" s="23">
        <f t="shared" si="84"/>
        <v>1</v>
      </c>
      <c r="AN31" s="4">
        <f t="shared" si="85"/>
        <v>50</v>
      </c>
      <c r="AO31" s="4">
        <f t="shared" si="85"/>
        <v>45</v>
      </c>
      <c r="AP31" s="23">
        <f t="shared" si="107"/>
        <v>0.9</v>
      </c>
      <c r="AR31" s="6">
        <v>80</v>
      </c>
      <c r="AT31" t="s">
        <v>26</v>
      </c>
      <c r="AU31" s="4">
        <v>13</v>
      </c>
      <c r="AV31" s="4">
        <v>12</v>
      </c>
      <c r="AW31" s="23">
        <f t="shared" si="116"/>
        <v>0.92307692307692313</v>
      </c>
      <c r="AY31" s="4">
        <f t="shared" si="87"/>
        <v>63</v>
      </c>
      <c r="AZ31" s="4">
        <f t="shared" si="87"/>
        <v>57</v>
      </c>
      <c r="BA31" s="23">
        <f t="shared" si="108"/>
        <v>0.90476190476190477</v>
      </c>
      <c r="BC31" s="6">
        <v>80</v>
      </c>
      <c r="BE31" t="s">
        <v>26</v>
      </c>
      <c r="BF31" s="4">
        <v>11</v>
      </c>
      <c r="BG31" s="4">
        <v>10</v>
      </c>
      <c r="BH31" s="23">
        <f t="shared" si="88"/>
        <v>0.90909090909090906</v>
      </c>
      <c r="BJ31" s="4">
        <f t="shared" si="89"/>
        <v>74</v>
      </c>
      <c r="BK31" s="4">
        <f t="shared" si="89"/>
        <v>67</v>
      </c>
      <c r="BL31" s="23">
        <f t="shared" si="109"/>
        <v>0.90540540540540537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90"/>
        <v>0.8529411764705882</v>
      </c>
      <c r="BU31" s="4">
        <f t="shared" si="91"/>
        <v>108</v>
      </c>
      <c r="BV31" s="4">
        <f t="shared" si="91"/>
        <v>96</v>
      </c>
      <c r="BW31" s="23">
        <f t="shared" si="110"/>
        <v>0.88888888888888884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92"/>
        <v>0.875</v>
      </c>
      <c r="CF31" s="4">
        <f t="shared" si="93"/>
        <v>124</v>
      </c>
      <c r="CG31" s="4">
        <f t="shared" si="93"/>
        <v>110</v>
      </c>
      <c r="CH31" s="23">
        <f t="shared" si="111"/>
        <v>0.88709677419354838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94"/>
        <v>1</v>
      </c>
      <c r="CQ31" s="4">
        <f t="shared" si="95"/>
        <v>133</v>
      </c>
      <c r="CR31" s="4">
        <f t="shared" si="95"/>
        <v>119</v>
      </c>
      <c r="CS31" s="23">
        <f t="shared" si="112"/>
        <v>0.89473684210526316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96"/>
        <v>1</v>
      </c>
      <c r="DB31" s="4">
        <f t="shared" si="97"/>
        <v>145</v>
      </c>
      <c r="DC31" s="4">
        <f t="shared" si="97"/>
        <v>131</v>
      </c>
      <c r="DD31" s="23">
        <f t="shared" si="113"/>
        <v>0.90344827586206899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98"/>
        <v>1</v>
      </c>
      <c r="DM31" s="4">
        <f t="shared" si="99"/>
        <v>163</v>
      </c>
      <c r="DN31" s="4">
        <f t="shared" si="99"/>
        <v>149</v>
      </c>
      <c r="DO31" s="23">
        <f t="shared" si="114"/>
        <v>0.91411042944785281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00"/>
        <v>0.82608695652173914</v>
      </c>
      <c r="DX31" s="4">
        <f t="shared" si="101"/>
        <v>186</v>
      </c>
      <c r="DY31" s="4">
        <f t="shared" si="101"/>
        <v>168</v>
      </c>
      <c r="DZ31" s="23">
        <f t="shared" si="115"/>
        <v>0.90322580645161288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7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8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9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20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1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2">AD33/AC33</f>
        <v>0.88888888888888884</v>
      </c>
      <c r="AI33" s="21" t="s">
        <v>17</v>
      </c>
      <c r="AJ33" s="14">
        <f>SUM(AJ28:AJ32)</f>
        <v>15</v>
      </c>
      <c r="AK33" s="14">
        <f>SUM(AK28:AK32)</f>
        <v>15</v>
      </c>
      <c r="AL33" s="25">
        <f t="shared" ref="AL33" si="123">AK33/AJ33</f>
        <v>1</v>
      </c>
      <c r="AM33" s="21"/>
      <c r="AN33" s="14">
        <f>SUM(AN28:AN32)</f>
        <v>87</v>
      </c>
      <c r="AO33" s="14">
        <f>SUM(AO28:AO32)</f>
        <v>79</v>
      </c>
      <c r="AP33" s="25">
        <f t="shared" ref="AP33" si="124">AO33/AN33</f>
        <v>0.90804597701149425</v>
      </c>
      <c r="AT33" s="21" t="s">
        <v>17</v>
      </c>
      <c r="AU33" s="14">
        <f>SUM(AU28:AU32)</f>
        <v>21</v>
      </c>
      <c r="AV33" s="14">
        <f>SUM(AV28:AV32)</f>
        <v>20</v>
      </c>
      <c r="AW33" s="25">
        <f t="shared" ref="AW33" si="125">AV33/AU33</f>
        <v>0.95238095238095233</v>
      </c>
      <c r="AX33" s="21"/>
      <c r="AY33" s="14">
        <f>SUM(AY28:AY32)</f>
        <v>108</v>
      </c>
      <c r="AZ33" s="14">
        <f>SUM(AZ28:AZ32)</f>
        <v>99</v>
      </c>
      <c r="BA33" s="25">
        <f t="shared" ref="BA33" si="126">AZ33/AY33</f>
        <v>0.91666666666666663</v>
      </c>
      <c r="BE33" s="21" t="s">
        <v>17</v>
      </c>
      <c r="BF33" s="14">
        <f>SUM(BF28:BF32)</f>
        <v>19</v>
      </c>
      <c r="BG33" s="14">
        <f>SUM(BG28:BG32)</f>
        <v>18</v>
      </c>
      <c r="BH33" s="25">
        <f t="shared" ref="BH33" si="127">BG33/BF33</f>
        <v>0.94736842105263153</v>
      </c>
      <c r="BI33" s="21"/>
      <c r="BJ33" s="14">
        <f>SUM(BJ28:BJ32)</f>
        <v>127</v>
      </c>
      <c r="BK33" s="14">
        <f>SUM(BK28:BK32)</f>
        <v>117</v>
      </c>
      <c r="BL33" s="25">
        <f t="shared" ref="BL33" si="128">BK33/BJ33</f>
        <v>0.92125984251968507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29">BR33/BQ33</f>
        <v>0.87234042553191493</v>
      </c>
      <c r="BT33" s="21"/>
      <c r="BU33" s="14">
        <f>SUM(BU28:BU32)</f>
        <v>174</v>
      </c>
      <c r="BV33" s="14">
        <f>SUM(BV28:BV32)</f>
        <v>158</v>
      </c>
      <c r="BW33" s="25">
        <f t="shared" ref="BW33" si="130">BV33/BU33</f>
        <v>0.90804597701149425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31">CC33/CB33</f>
        <v>0.89655172413793105</v>
      </c>
      <c r="CE33" s="21"/>
      <c r="CF33" s="14">
        <f>SUM(CF28:CF32)</f>
        <v>203</v>
      </c>
      <c r="CG33" s="14">
        <f>SUM(CG28:CG32)</f>
        <v>184</v>
      </c>
      <c r="CH33" s="25">
        <f t="shared" ref="CH33" si="132">CG33/CF33</f>
        <v>0.90640394088669951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33">CN33/CM33</f>
        <v>1</v>
      </c>
      <c r="CP33" s="21"/>
      <c r="CQ33" s="14">
        <f>SUM(CQ28:CQ32)</f>
        <v>224</v>
      </c>
      <c r="CR33" s="14">
        <f>SUM(CR28:CR32)</f>
        <v>205</v>
      </c>
      <c r="CS33" s="25">
        <f t="shared" ref="CS33" si="134">CR33/CQ33</f>
        <v>0.9151785714285714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35">CY33/CX33</f>
        <v>1</v>
      </c>
      <c r="DA33" s="21"/>
      <c r="DB33" s="14">
        <f>SUM(DB28:DB32)</f>
        <v>248</v>
      </c>
      <c r="DC33" s="14">
        <f>SUM(DC28:DC32)</f>
        <v>229</v>
      </c>
      <c r="DD33" s="25">
        <f t="shared" ref="DD33" si="136">DC33/DB33</f>
        <v>0.92338709677419351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37">DJ33/DI33</f>
        <v>1</v>
      </c>
      <c r="DL33" s="21"/>
      <c r="DM33" s="14">
        <f>SUM(DM28:DM32)</f>
        <v>280</v>
      </c>
      <c r="DN33" s="14">
        <f>SUM(DN28:DN32)</f>
        <v>261</v>
      </c>
      <c r="DO33" s="25">
        <f t="shared" ref="DO33" si="138">DN33/DM33</f>
        <v>0.93214285714285716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39">DU33/DT33</f>
        <v>0.86842105263157898</v>
      </c>
      <c r="DW33" s="21"/>
      <c r="DX33" s="14">
        <f>SUM(DX28:DX32)</f>
        <v>318</v>
      </c>
      <c r="DY33" s="14">
        <f>SUM(DY28:DY32)</f>
        <v>294</v>
      </c>
      <c r="DZ33" s="25">
        <f t="shared" ref="DZ33" si="140">DY33/DX33</f>
        <v>0.92452830188679247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/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90</v>
      </c>
      <c r="AS39" s="3" t="s">
        <v>52</v>
      </c>
      <c r="AT39" s="3" t="s">
        <v>48</v>
      </c>
      <c r="AV39" s="16" t="s">
        <v>35</v>
      </c>
      <c r="AZ39" s="16" t="s">
        <v>91</v>
      </c>
      <c r="BD39" s="3" t="s">
        <v>52</v>
      </c>
      <c r="BE39" s="3" t="s">
        <v>48</v>
      </c>
      <c r="BG39" s="16" t="s">
        <v>36</v>
      </c>
      <c r="BK39" s="16" t="s">
        <v>92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1">O45/N45</f>
        <v>1</v>
      </c>
      <c r="R45" s="4">
        <f t="shared" ref="R45:S48" si="142">G45+N45</f>
        <v>1</v>
      </c>
      <c r="S45" s="4">
        <f t="shared" si="142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3">Z45/Y45</f>
        <v>1</v>
      </c>
      <c r="AC45" s="4">
        <f t="shared" ref="AC45:AD48" si="144">R45+Y45</f>
        <v>2</v>
      </c>
      <c r="AD45" s="4">
        <f t="shared" si="144"/>
        <v>2</v>
      </c>
      <c r="AE45" s="23">
        <f>AD45/AC45</f>
        <v>1</v>
      </c>
      <c r="AG45" s="6">
        <v>85</v>
      </c>
      <c r="AI45" t="s">
        <v>14</v>
      </c>
      <c r="AJ45" s="4">
        <v>2</v>
      </c>
      <c r="AK45" s="4">
        <v>2</v>
      </c>
      <c r="AL45" s="23">
        <f t="shared" ref="AL45:AL48" si="145">AK45/AJ45</f>
        <v>1</v>
      </c>
      <c r="AN45" s="4">
        <f t="shared" ref="AN45:AO48" si="146">AC45+AJ45</f>
        <v>4</v>
      </c>
      <c r="AO45" s="4">
        <f t="shared" si="146"/>
        <v>4</v>
      </c>
      <c r="AP45" s="23">
        <f>AO45/AN45</f>
        <v>1</v>
      </c>
      <c r="AR45" s="6">
        <v>85</v>
      </c>
      <c r="AT45" t="s">
        <v>14</v>
      </c>
      <c r="AU45" s="4">
        <v>2</v>
      </c>
      <c r="AV45" s="4">
        <v>2</v>
      </c>
      <c r="AW45" s="23">
        <f t="shared" ref="AW45:AW48" si="147">AV45/AU45</f>
        <v>1</v>
      </c>
      <c r="AY45" s="4">
        <f t="shared" ref="AY45:AZ48" si="148">AN45+AU45</f>
        <v>6</v>
      </c>
      <c r="AZ45" s="4">
        <f t="shared" si="148"/>
        <v>6</v>
      </c>
      <c r="BA45" s="23">
        <f>AZ45/AY45</f>
        <v>1</v>
      </c>
      <c r="BC45" s="6">
        <v>85</v>
      </c>
      <c r="BE45" t="s">
        <v>14</v>
      </c>
      <c r="BF45" s="4">
        <v>3</v>
      </c>
      <c r="BG45" s="4">
        <v>2</v>
      </c>
      <c r="BH45" s="23">
        <f t="shared" ref="BH45:BH48" si="149">BG45/BF45</f>
        <v>0.66666666666666663</v>
      </c>
      <c r="BJ45" s="4">
        <f t="shared" ref="BJ45:BK48" si="150">AY45+BF45</f>
        <v>9</v>
      </c>
      <c r="BK45" s="4">
        <f t="shared" si="150"/>
        <v>8</v>
      </c>
      <c r="BL45" s="23">
        <f>BK45/BJ45</f>
        <v>0.88888888888888884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51">BR45/BQ45</f>
        <v>1</v>
      </c>
      <c r="BU45" s="4">
        <f t="shared" ref="BU45:BV48" si="152">BJ45+BQ45</f>
        <v>12</v>
      </c>
      <c r="BV45" s="4">
        <f t="shared" si="152"/>
        <v>11</v>
      </c>
      <c r="BW45" s="23">
        <f>BV45/BU45</f>
        <v>0.91666666666666663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153">CC45/CB45</f>
        <v>1</v>
      </c>
      <c r="CF45" s="4">
        <f t="shared" ref="CF45:CG48" si="154">BU45+CB45</f>
        <v>13</v>
      </c>
      <c r="CG45" s="4">
        <f t="shared" si="154"/>
        <v>12</v>
      </c>
      <c r="CH45" s="23">
        <f>CG45/CF45</f>
        <v>0.92307692307692313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155">CN45/CM45</f>
        <v>1</v>
      </c>
      <c r="CQ45" s="4">
        <f t="shared" ref="CQ45:CR48" si="156">CF45+CM45</f>
        <v>16</v>
      </c>
      <c r="CR45" s="4">
        <f t="shared" si="156"/>
        <v>15</v>
      </c>
      <c r="CS45" s="23">
        <f>CR45/CQ45</f>
        <v>0.9375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157">CY45/CX45</f>
        <v>1</v>
      </c>
      <c r="DB45" s="4">
        <f t="shared" ref="DB45:DC48" si="158">CQ45+CX45</f>
        <v>17</v>
      </c>
      <c r="DC45" s="4">
        <f t="shared" si="158"/>
        <v>16</v>
      </c>
      <c r="DD45" s="23">
        <f>DC45/DB45</f>
        <v>0.94117647058823528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N48" si="159">DB45+DI45</f>
        <v>17</v>
      </c>
      <c r="DN45" s="4">
        <f t="shared" si="159"/>
        <v>16</v>
      </c>
      <c r="DO45" s="23">
        <f>DN45/DM45</f>
        <v>0.94117647058823528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Y48" si="160">DM45+DT45</f>
        <v>17</v>
      </c>
      <c r="DY45" s="4">
        <f t="shared" si="160"/>
        <v>16</v>
      </c>
      <c r="DZ45" s="23">
        <f>DY45/DX45</f>
        <v>0.94117647058823528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1">D46/C46</f>
        <v>1</v>
      </c>
      <c r="G46" s="4">
        <f t="shared" ref="G46:H48" si="162">C46+0</f>
        <v>1</v>
      </c>
      <c r="H46" s="4">
        <f t="shared" si="162"/>
        <v>1</v>
      </c>
      <c r="I46" s="23">
        <f t="shared" ref="I46:I48" si="163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1"/>
        <v>1</v>
      </c>
      <c r="R46" s="4">
        <f t="shared" si="142"/>
        <v>5</v>
      </c>
      <c r="S46" s="4">
        <f t="shared" si="142"/>
        <v>5</v>
      </c>
      <c r="T46" s="23">
        <f t="shared" ref="T46:T48" si="164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3"/>
        <v>1</v>
      </c>
      <c r="AC46" s="4">
        <f t="shared" si="144"/>
        <v>7</v>
      </c>
      <c r="AD46" s="4">
        <f t="shared" si="144"/>
        <v>7</v>
      </c>
      <c r="AE46" s="23">
        <f t="shared" ref="AE46:AE48" si="165">AD46/AC46</f>
        <v>1</v>
      </c>
      <c r="AG46" s="6">
        <v>85</v>
      </c>
      <c r="AI46" t="s">
        <v>15</v>
      </c>
      <c r="AJ46" s="4">
        <v>1</v>
      </c>
      <c r="AK46" s="4">
        <v>0</v>
      </c>
      <c r="AL46" s="23">
        <f>AK46/AJ46</f>
        <v>0</v>
      </c>
      <c r="AN46" s="4">
        <f t="shared" si="146"/>
        <v>8</v>
      </c>
      <c r="AO46" s="4">
        <f t="shared" si="146"/>
        <v>7</v>
      </c>
      <c r="AP46" s="23">
        <f t="shared" ref="AP46:AP48" si="166">AO46/AN46</f>
        <v>0.875</v>
      </c>
      <c r="AR46" s="6">
        <v>85</v>
      </c>
      <c r="AT46" t="s">
        <v>15</v>
      </c>
      <c r="AU46" s="4">
        <v>1</v>
      </c>
      <c r="AV46" s="4">
        <v>1</v>
      </c>
      <c r="AW46" s="23">
        <f t="shared" si="147"/>
        <v>1</v>
      </c>
      <c r="AY46" s="4">
        <f t="shared" si="148"/>
        <v>9</v>
      </c>
      <c r="AZ46" s="4">
        <f t="shared" si="148"/>
        <v>8</v>
      </c>
      <c r="BA46" s="23">
        <f t="shared" ref="BA46:BA48" si="167">AZ46/AY46</f>
        <v>0.88888888888888884</v>
      </c>
      <c r="BC46" s="6">
        <v>85</v>
      </c>
      <c r="BE46" t="s">
        <v>15</v>
      </c>
      <c r="BF46" s="4">
        <v>0</v>
      </c>
      <c r="BG46" s="4">
        <v>0</v>
      </c>
      <c r="BH46" s="23"/>
      <c r="BJ46" s="4">
        <f t="shared" si="150"/>
        <v>9</v>
      </c>
      <c r="BK46" s="4">
        <f t="shared" si="150"/>
        <v>8</v>
      </c>
      <c r="BL46" s="23">
        <f t="shared" ref="BL46:BL48" si="168">BK46/BJ46</f>
        <v>0.88888888888888884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51"/>
        <v>1</v>
      </c>
      <c r="BU46" s="4">
        <f t="shared" si="152"/>
        <v>11</v>
      </c>
      <c r="BV46" s="4">
        <f t="shared" si="152"/>
        <v>10</v>
      </c>
      <c r="BW46" s="23">
        <f t="shared" ref="BW46:BW48" si="169">BV46/BU46</f>
        <v>0.90909090909090906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153"/>
        <v>1</v>
      </c>
      <c r="CF46" s="4">
        <f t="shared" si="154"/>
        <v>14</v>
      </c>
      <c r="CG46" s="4">
        <f t="shared" si="154"/>
        <v>13</v>
      </c>
      <c r="CH46" s="23">
        <f t="shared" ref="CH46:CH48" si="170">CG46/CF46</f>
        <v>0.9285714285714286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155"/>
        <v>1</v>
      </c>
      <c r="CQ46" s="4">
        <f t="shared" si="156"/>
        <v>15</v>
      </c>
      <c r="CR46" s="4">
        <f t="shared" si="156"/>
        <v>14</v>
      </c>
      <c r="CS46" s="23">
        <f t="shared" ref="CS46:CS48" si="171">CR46/CQ46</f>
        <v>0.93333333333333335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157"/>
        <v>1</v>
      </c>
      <c r="DB46" s="4">
        <f t="shared" si="158"/>
        <v>21</v>
      </c>
      <c r="DC46" s="4">
        <f t="shared" si="158"/>
        <v>20</v>
      </c>
      <c r="DD46" s="23">
        <f t="shared" ref="DD46:DD48" si="172">DC46/DB46</f>
        <v>0.95238095238095233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173">DJ46/DI46</f>
        <v>1</v>
      </c>
      <c r="DM46" s="4">
        <f t="shared" si="159"/>
        <v>24</v>
      </c>
      <c r="DN46" s="4">
        <f t="shared" si="159"/>
        <v>23</v>
      </c>
      <c r="DO46" s="23">
        <f t="shared" ref="DO46:DO48" si="174">DN46/DM46</f>
        <v>0.95833333333333337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175">DU46/DT46</f>
        <v>1</v>
      </c>
      <c r="DX46" s="4">
        <f t="shared" si="160"/>
        <v>25</v>
      </c>
      <c r="DY46" s="4">
        <f t="shared" si="160"/>
        <v>24</v>
      </c>
      <c r="DZ46" s="23">
        <f t="shared" ref="DZ46:DZ48" si="176">DY46/DX46</f>
        <v>0.96</v>
      </c>
      <c r="EB46" s="6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1"/>
        <v>1</v>
      </c>
      <c r="G47" s="4">
        <f t="shared" si="162"/>
        <v>6</v>
      </c>
      <c r="H47" s="4">
        <f t="shared" si="162"/>
        <v>6</v>
      </c>
      <c r="I47" s="23">
        <f t="shared" si="163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1"/>
        <v>1</v>
      </c>
      <c r="R47" s="4">
        <f t="shared" si="142"/>
        <v>9</v>
      </c>
      <c r="S47" s="4">
        <f t="shared" si="142"/>
        <v>9</v>
      </c>
      <c r="T47" s="23">
        <f t="shared" si="164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4"/>
        <v>9</v>
      </c>
      <c r="AD47" s="4">
        <f t="shared" si="144"/>
        <v>9</v>
      </c>
      <c r="AE47" s="23">
        <f t="shared" si="165"/>
        <v>1</v>
      </c>
      <c r="AG47" s="6">
        <v>80</v>
      </c>
      <c r="AI47" t="s">
        <v>16</v>
      </c>
      <c r="AJ47" s="4">
        <v>1</v>
      </c>
      <c r="AK47" s="4">
        <v>1</v>
      </c>
      <c r="AL47" s="23">
        <f t="shared" si="145"/>
        <v>1</v>
      </c>
      <c r="AN47" s="4">
        <f t="shared" si="146"/>
        <v>10</v>
      </c>
      <c r="AO47" s="4">
        <f t="shared" si="146"/>
        <v>10</v>
      </c>
      <c r="AP47" s="23">
        <f t="shared" si="166"/>
        <v>1</v>
      </c>
      <c r="AR47" s="6">
        <v>80</v>
      </c>
      <c r="AT47" t="s">
        <v>16</v>
      </c>
      <c r="AU47" s="4">
        <v>2</v>
      </c>
      <c r="AV47" s="4">
        <v>1</v>
      </c>
      <c r="AW47" s="23">
        <f t="shared" si="147"/>
        <v>0.5</v>
      </c>
      <c r="AY47" s="4">
        <f t="shared" si="148"/>
        <v>12</v>
      </c>
      <c r="AZ47" s="4">
        <f t="shared" si="148"/>
        <v>11</v>
      </c>
      <c r="BA47" s="23">
        <f t="shared" si="167"/>
        <v>0.91666666666666663</v>
      </c>
      <c r="BC47" s="6">
        <v>80</v>
      </c>
      <c r="BE47" t="s">
        <v>16</v>
      </c>
      <c r="BF47" s="4">
        <v>7</v>
      </c>
      <c r="BG47" s="4">
        <v>6</v>
      </c>
      <c r="BH47" s="23">
        <f t="shared" si="149"/>
        <v>0.8571428571428571</v>
      </c>
      <c r="BJ47" s="4">
        <f t="shared" si="150"/>
        <v>19</v>
      </c>
      <c r="BK47" s="4">
        <f t="shared" si="150"/>
        <v>17</v>
      </c>
      <c r="BL47" s="23">
        <f t="shared" si="168"/>
        <v>0.89473684210526316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51"/>
        <v>0.8</v>
      </c>
      <c r="BU47" s="4">
        <f t="shared" si="152"/>
        <v>24</v>
      </c>
      <c r="BV47" s="4">
        <f t="shared" si="152"/>
        <v>21</v>
      </c>
      <c r="BW47" s="23">
        <f t="shared" si="169"/>
        <v>0.875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153"/>
        <v>1</v>
      </c>
      <c r="CF47" s="4">
        <f t="shared" si="154"/>
        <v>30</v>
      </c>
      <c r="CG47" s="4">
        <f t="shared" si="154"/>
        <v>27</v>
      </c>
      <c r="CH47" s="23">
        <f t="shared" si="170"/>
        <v>0.9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155"/>
        <v>1</v>
      </c>
      <c r="CQ47" s="4">
        <f t="shared" si="156"/>
        <v>32</v>
      </c>
      <c r="CR47" s="4">
        <f t="shared" si="156"/>
        <v>29</v>
      </c>
      <c r="CS47" s="23">
        <f t="shared" si="171"/>
        <v>0.90625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157"/>
        <v>1</v>
      </c>
      <c r="DB47" s="4">
        <f t="shared" si="158"/>
        <v>33</v>
      </c>
      <c r="DC47" s="4">
        <f t="shared" si="158"/>
        <v>30</v>
      </c>
      <c r="DD47" s="23">
        <f t="shared" si="172"/>
        <v>0.90909090909090906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173"/>
        <v>1</v>
      </c>
      <c r="DM47" s="4">
        <f t="shared" si="159"/>
        <v>34</v>
      </c>
      <c r="DN47" s="4">
        <f t="shared" si="159"/>
        <v>31</v>
      </c>
      <c r="DO47" s="23">
        <f t="shared" si="174"/>
        <v>0.91176470588235292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175"/>
        <v>0.7142857142857143</v>
      </c>
      <c r="DX47" s="4">
        <f t="shared" si="160"/>
        <v>41</v>
      </c>
      <c r="DY47" s="4">
        <f t="shared" si="160"/>
        <v>36</v>
      </c>
      <c r="DZ47" s="23">
        <f t="shared" si="176"/>
        <v>0.87804878048780488</v>
      </c>
      <c r="EB47" s="6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1"/>
        <v>1</v>
      </c>
      <c r="G48" s="4">
        <f t="shared" si="162"/>
        <v>14</v>
      </c>
      <c r="H48" s="4">
        <f t="shared" si="162"/>
        <v>14</v>
      </c>
      <c r="I48" s="23">
        <f t="shared" si="163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1"/>
        <v>1</v>
      </c>
      <c r="R48" s="4">
        <f t="shared" si="142"/>
        <v>20</v>
      </c>
      <c r="S48" s="4">
        <f t="shared" si="142"/>
        <v>20</v>
      </c>
      <c r="T48" s="23">
        <f t="shared" si="164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3"/>
        <v>0.66666666666666663</v>
      </c>
      <c r="AC48" s="4">
        <f t="shared" si="144"/>
        <v>23</v>
      </c>
      <c r="AD48" s="4">
        <f t="shared" si="144"/>
        <v>22</v>
      </c>
      <c r="AE48" s="23">
        <f t="shared" si="165"/>
        <v>0.95652173913043481</v>
      </c>
      <c r="AG48" s="6">
        <v>80</v>
      </c>
      <c r="AI48" t="s">
        <v>26</v>
      </c>
      <c r="AJ48" s="4">
        <v>10</v>
      </c>
      <c r="AK48" s="4">
        <v>9</v>
      </c>
      <c r="AL48" s="23">
        <f t="shared" si="145"/>
        <v>0.9</v>
      </c>
      <c r="AN48" s="4">
        <f t="shared" si="146"/>
        <v>33</v>
      </c>
      <c r="AO48" s="4">
        <f t="shared" si="146"/>
        <v>31</v>
      </c>
      <c r="AP48" s="23">
        <f t="shared" si="166"/>
        <v>0.93939393939393945</v>
      </c>
      <c r="AR48" s="6">
        <v>80</v>
      </c>
      <c r="AT48" t="s">
        <v>26</v>
      </c>
      <c r="AU48" s="4">
        <v>7</v>
      </c>
      <c r="AV48" s="4">
        <v>6</v>
      </c>
      <c r="AW48" s="23">
        <f t="shared" si="147"/>
        <v>0.8571428571428571</v>
      </c>
      <c r="AY48" s="4">
        <f t="shared" si="148"/>
        <v>40</v>
      </c>
      <c r="AZ48" s="4">
        <f t="shared" si="148"/>
        <v>37</v>
      </c>
      <c r="BA48" s="23">
        <f t="shared" si="167"/>
        <v>0.92500000000000004</v>
      </c>
      <c r="BC48" s="6">
        <v>80</v>
      </c>
      <c r="BE48" t="s">
        <v>26</v>
      </c>
      <c r="BF48" s="4">
        <v>9</v>
      </c>
      <c r="BG48" s="4">
        <v>9</v>
      </c>
      <c r="BH48" s="23">
        <f t="shared" si="149"/>
        <v>1</v>
      </c>
      <c r="BJ48" s="4">
        <f t="shared" si="150"/>
        <v>49</v>
      </c>
      <c r="BK48" s="4">
        <f t="shared" si="150"/>
        <v>46</v>
      </c>
      <c r="BL48" s="23">
        <f t="shared" si="168"/>
        <v>0.93877551020408168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51"/>
        <v>0.92</v>
      </c>
      <c r="BU48" s="4">
        <f t="shared" si="152"/>
        <v>74</v>
      </c>
      <c r="BV48" s="4">
        <f t="shared" si="152"/>
        <v>69</v>
      </c>
      <c r="BW48" s="23">
        <f t="shared" si="169"/>
        <v>0.93243243243243246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153"/>
        <v>0.875</v>
      </c>
      <c r="CF48" s="4">
        <f t="shared" si="154"/>
        <v>82</v>
      </c>
      <c r="CG48" s="4">
        <f t="shared" si="154"/>
        <v>76</v>
      </c>
      <c r="CH48" s="23">
        <f t="shared" si="170"/>
        <v>0.92682926829268297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155"/>
        <v>0.89473684210526316</v>
      </c>
      <c r="CQ48" s="4">
        <f t="shared" si="156"/>
        <v>101</v>
      </c>
      <c r="CR48" s="4">
        <f t="shared" si="156"/>
        <v>93</v>
      </c>
      <c r="CS48" s="23">
        <f t="shared" si="171"/>
        <v>0.92079207920792083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157"/>
        <v>1</v>
      </c>
      <c r="DB48" s="4">
        <f t="shared" si="158"/>
        <v>108</v>
      </c>
      <c r="DC48" s="4">
        <f t="shared" si="158"/>
        <v>100</v>
      </c>
      <c r="DD48" s="23">
        <f t="shared" si="172"/>
        <v>0.92592592592592593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173"/>
        <v>0.94736842105263153</v>
      </c>
      <c r="DM48" s="4">
        <f t="shared" si="159"/>
        <v>127</v>
      </c>
      <c r="DN48" s="4">
        <f t="shared" si="159"/>
        <v>118</v>
      </c>
      <c r="DO48" s="23">
        <f t="shared" si="174"/>
        <v>0.92913385826771655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175"/>
        <v>1</v>
      </c>
      <c r="DX48" s="4">
        <f t="shared" si="160"/>
        <v>136</v>
      </c>
      <c r="DY48" s="4">
        <f t="shared" si="160"/>
        <v>127</v>
      </c>
      <c r="DZ48" s="23">
        <f t="shared" si="176"/>
        <v>0.93382352941176472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7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8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9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80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1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2">AD50/AC50</f>
        <v>0.97560975609756095</v>
      </c>
      <c r="AI50" s="21" t="s">
        <v>17</v>
      </c>
      <c r="AJ50" s="14">
        <f>SUM(AJ45:AJ49)</f>
        <v>14</v>
      </c>
      <c r="AK50" s="14">
        <f>SUM(AK45:AK49)</f>
        <v>12</v>
      </c>
      <c r="AL50" s="25">
        <f t="shared" ref="AL50" si="183">AK50/AJ50</f>
        <v>0.8571428571428571</v>
      </c>
      <c r="AM50" s="21"/>
      <c r="AN50" s="14">
        <f>SUM(AN45:AN49)</f>
        <v>55</v>
      </c>
      <c r="AO50" s="14">
        <f>SUM(AO45:AO49)</f>
        <v>52</v>
      </c>
      <c r="AP50" s="25">
        <f t="shared" ref="AP50" si="184">AO50/AN50</f>
        <v>0.94545454545454544</v>
      </c>
      <c r="AT50" s="21" t="s">
        <v>17</v>
      </c>
      <c r="AU50" s="14">
        <f>SUM(AU45:AU49)</f>
        <v>12</v>
      </c>
      <c r="AV50" s="14">
        <f>SUM(AV45:AV49)</f>
        <v>10</v>
      </c>
      <c r="AW50" s="25">
        <f t="shared" ref="AW50" si="185">AV50/AU50</f>
        <v>0.83333333333333337</v>
      </c>
      <c r="AX50" s="21"/>
      <c r="AY50" s="14">
        <f>SUM(AY45:AY49)</f>
        <v>67</v>
      </c>
      <c r="AZ50" s="14">
        <f>SUM(AZ45:AZ49)</f>
        <v>62</v>
      </c>
      <c r="BA50" s="25">
        <f t="shared" ref="BA50" si="186">AZ50/AY50</f>
        <v>0.92537313432835822</v>
      </c>
      <c r="BE50" s="21" t="s">
        <v>17</v>
      </c>
      <c r="BF50" s="14">
        <f>SUM(BF45:BF49)</f>
        <v>19</v>
      </c>
      <c r="BG50" s="14">
        <f>SUM(BG45:BG49)</f>
        <v>17</v>
      </c>
      <c r="BH50" s="25">
        <f t="shared" ref="BH50" si="187">BG50/BF50</f>
        <v>0.89473684210526316</v>
      </c>
      <c r="BI50" s="21"/>
      <c r="BJ50" s="14">
        <f>SUM(BJ45:BJ49)</f>
        <v>86</v>
      </c>
      <c r="BK50" s="14">
        <f>SUM(BK45:BK49)</f>
        <v>79</v>
      </c>
      <c r="BL50" s="25">
        <f t="shared" ref="BL50" si="188">BK50/BJ50</f>
        <v>0.91860465116279066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189">BR50/BQ50</f>
        <v>0.91428571428571426</v>
      </c>
      <c r="BT50" s="21"/>
      <c r="BU50" s="14">
        <f>SUM(BU45:BU49)</f>
        <v>121</v>
      </c>
      <c r="BV50" s="14">
        <f>SUM(BV45:BV49)</f>
        <v>111</v>
      </c>
      <c r="BW50" s="25">
        <f t="shared" ref="BW50" si="190">BV50/BU50</f>
        <v>0.9173553719008265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191">CC50/CB50</f>
        <v>0.94444444444444442</v>
      </c>
      <c r="CE50" s="21"/>
      <c r="CF50" s="14">
        <f>SUM(CF45:CF49)</f>
        <v>139</v>
      </c>
      <c r="CG50" s="14">
        <f>SUM(CG45:CG49)</f>
        <v>128</v>
      </c>
      <c r="CH50" s="25">
        <f t="shared" ref="CH50" si="192">CG50/CF50</f>
        <v>0.92086330935251803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193">CN50/CM50</f>
        <v>0.92</v>
      </c>
      <c r="CP50" s="21"/>
      <c r="CQ50" s="14">
        <f>SUM(CQ45:CQ49)</f>
        <v>164</v>
      </c>
      <c r="CR50" s="14">
        <f>SUM(CR45:CR49)</f>
        <v>151</v>
      </c>
      <c r="CS50" s="25">
        <f t="shared" ref="CS50" si="194">CR50/CQ50</f>
        <v>0.92073170731707321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195">CY50/CX50</f>
        <v>1</v>
      </c>
      <c r="DA50" s="21"/>
      <c r="DB50" s="14">
        <f>SUM(DB45:DB49)</f>
        <v>179</v>
      </c>
      <c r="DC50" s="14">
        <f>SUM(DC45:DC49)</f>
        <v>166</v>
      </c>
      <c r="DD50" s="25">
        <f t="shared" ref="DD50" si="196">DC50/DB50</f>
        <v>0.92737430167597767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197">DJ50/DI50</f>
        <v>0.95652173913043481</v>
      </c>
      <c r="DL50" s="21"/>
      <c r="DM50" s="14">
        <f>SUM(DM45:DM49)</f>
        <v>202</v>
      </c>
      <c r="DN50" s="14">
        <f>SUM(DN45:DN49)</f>
        <v>188</v>
      </c>
      <c r="DO50" s="25">
        <f t="shared" ref="DO50" si="198">DN50/DM50</f>
        <v>0.93069306930693074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199">DU50/DT50</f>
        <v>0.88235294117647056</v>
      </c>
      <c r="DW50" s="21"/>
      <c r="DX50" s="14">
        <f>SUM(DX45:DX49)</f>
        <v>219</v>
      </c>
      <c r="DY50" s="14">
        <f>SUM(DY45:DY49)</f>
        <v>203</v>
      </c>
      <c r="DZ50" s="25">
        <f t="shared" ref="DZ50" si="200">DY50/DX50</f>
        <v>0.9269406392694064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90</v>
      </c>
      <c r="AS56" s="3" t="s">
        <v>53</v>
      </c>
      <c r="AT56" s="3" t="s">
        <v>44</v>
      </c>
      <c r="AV56" s="16" t="s">
        <v>35</v>
      </c>
      <c r="AZ56" s="16" t="s">
        <v>91</v>
      </c>
      <c r="BD56" s="3" t="s">
        <v>53</v>
      </c>
      <c r="BE56" s="3" t="s">
        <v>44</v>
      </c>
      <c r="BG56" s="16" t="s">
        <v>36</v>
      </c>
      <c r="BK56" s="16" t="s">
        <v>92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1">O62/N62</f>
        <v>1</v>
      </c>
      <c r="R62" s="4">
        <f t="shared" ref="R62:S65" si="202">G62+N62</f>
        <v>3</v>
      </c>
      <c r="S62" s="4">
        <f t="shared" si="202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3">R62+Y62</f>
        <v>3</v>
      </c>
      <c r="AD62" s="4">
        <f t="shared" si="203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/>
      <c r="AN62" s="4">
        <f t="shared" ref="AN62:AO65" si="204">AC62+AJ62</f>
        <v>3</v>
      </c>
      <c r="AO62" s="4">
        <f t="shared" si="204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5">AV62/AU62</f>
        <v>#DIV/0!</v>
      </c>
      <c r="AY62" s="4">
        <f t="shared" ref="AY62:AZ65" si="206">AN62+AU62</f>
        <v>3</v>
      </c>
      <c r="AZ62" s="4">
        <f t="shared" si="206"/>
        <v>3</v>
      </c>
      <c r="BA62" s="23">
        <f>AZ62/AY62</f>
        <v>1</v>
      </c>
      <c r="BC62" s="6">
        <v>85</v>
      </c>
      <c r="BE62" t="s">
        <v>14</v>
      </c>
      <c r="BF62" s="4"/>
      <c r="BG62" s="4"/>
      <c r="BH62" s="23"/>
      <c r="BJ62" s="4">
        <f t="shared" ref="BJ62:BK65" si="207">AY62+BF62</f>
        <v>3</v>
      </c>
      <c r="BK62" s="4">
        <f t="shared" si="207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8">BJ62+BQ62</f>
        <v>3</v>
      </c>
      <c r="BV62" s="4">
        <f t="shared" si="208"/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09">CC62/CB62</f>
        <v>1</v>
      </c>
      <c r="CF62" s="4">
        <f t="shared" ref="CF62:CG65" si="210">BU62+CB62</f>
        <v>4</v>
      </c>
      <c r="CG62" s="4">
        <f t="shared" si="210"/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11">CF62+CM62</f>
        <v>4</v>
      </c>
      <c r="CR62" s="4">
        <f t="shared" si="211"/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C65" si="212">CQ62+CX62</f>
        <v>4</v>
      </c>
      <c r="DC62" s="4">
        <f t="shared" si="212"/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N65" si="213">DB62+DI62</f>
        <v>4</v>
      </c>
      <c r="DN62" s="4">
        <f t="shared" si="213"/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Y65" si="214">DM62+DT62</f>
        <v>4</v>
      </c>
      <c r="DY62" s="4">
        <f t="shared" si="214"/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5">C63+0</f>
        <v>0</v>
      </c>
      <c r="H63" s="4">
        <f t="shared" si="215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1"/>
        <v>1</v>
      </c>
      <c r="R63" s="4">
        <f t="shared" si="202"/>
        <v>3</v>
      </c>
      <c r="S63" s="4">
        <f t="shared" si="202"/>
        <v>3</v>
      </c>
      <c r="T63" s="23">
        <f t="shared" ref="T63:T65" si="216">S63/R63</f>
        <v>1</v>
      </c>
      <c r="V63" s="6">
        <v>85</v>
      </c>
      <c r="X63" t="s">
        <v>15</v>
      </c>
      <c r="Y63" s="4"/>
      <c r="Z63" s="4"/>
      <c r="AA63" s="23"/>
      <c r="AC63" s="4">
        <f t="shared" si="203"/>
        <v>3</v>
      </c>
      <c r="AD63" s="4">
        <f t="shared" si="203"/>
        <v>3</v>
      </c>
      <c r="AE63" s="23">
        <f t="shared" ref="AE63:AE65" si="217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4"/>
        <v>3</v>
      </c>
      <c r="AO63" s="4">
        <f t="shared" si="204"/>
        <v>3</v>
      </c>
      <c r="AP63" s="23">
        <f t="shared" ref="AP63:AP65" si="218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6"/>
        <v>3</v>
      </c>
      <c r="AZ63" s="4">
        <f t="shared" si="206"/>
        <v>3</v>
      </c>
      <c r="BA63" s="23">
        <f t="shared" ref="BA63:BA65" si="219">AZ63/AY63</f>
        <v>1</v>
      </c>
      <c r="BC63" s="6">
        <v>85</v>
      </c>
      <c r="BE63" t="s">
        <v>15</v>
      </c>
      <c r="BF63" s="4">
        <v>1</v>
      </c>
      <c r="BG63" s="4">
        <v>1</v>
      </c>
      <c r="BH63" s="23">
        <f t="shared" ref="BH63:BH65" si="220">BG63/BF63</f>
        <v>1</v>
      </c>
      <c r="BJ63" s="4">
        <f t="shared" si="207"/>
        <v>4</v>
      </c>
      <c r="BK63" s="4">
        <f t="shared" si="207"/>
        <v>4</v>
      </c>
      <c r="BL63" s="23">
        <f t="shared" ref="BL63:BL65" si="221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08"/>
        <v>6</v>
      </c>
      <c r="BV63" s="4">
        <f t="shared" si="208"/>
        <v>6</v>
      </c>
      <c r="BW63" s="23">
        <f t="shared" ref="BW63:BW65" si="222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09"/>
        <v>1</v>
      </c>
      <c r="CF63" s="4">
        <f t="shared" si="210"/>
        <v>9</v>
      </c>
      <c r="CG63" s="4">
        <f t="shared" si="210"/>
        <v>9</v>
      </c>
      <c r="CH63" s="23">
        <f t="shared" ref="CH63:CH65" si="223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4">CN63/CM63</f>
        <v>1</v>
      </c>
      <c r="CQ63" s="4">
        <f t="shared" si="211"/>
        <v>10</v>
      </c>
      <c r="CR63" s="4">
        <f t="shared" si="211"/>
        <v>10</v>
      </c>
      <c r="CS63" s="23">
        <f t="shared" ref="CS63:CS65" si="225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26">CY63/CX63</f>
        <v>1</v>
      </c>
      <c r="DB63" s="4">
        <f t="shared" si="212"/>
        <v>11</v>
      </c>
      <c r="DC63" s="4">
        <f t="shared" si="212"/>
        <v>11</v>
      </c>
      <c r="DD63" s="23">
        <f t="shared" ref="DD63:DD65" si="227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13"/>
        <v>11</v>
      </c>
      <c r="DN63" s="4">
        <f t="shared" si="213"/>
        <v>11</v>
      </c>
      <c r="DO63" s="23">
        <f t="shared" ref="DO63:DO65" si="228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14"/>
        <v>11</v>
      </c>
      <c r="DY63" s="4">
        <f t="shared" si="214"/>
        <v>11</v>
      </c>
      <c r="DZ63" s="23">
        <f t="shared" ref="DZ63:DZ65" si="229">DY63/DX63</f>
        <v>1</v>
      </c>
      <c r="EB63" s="6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5"/>
        <v>2</v>
      </c>
      <c r="H64" s="4">
        <f t="shared" si="215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2"/>
        <v>2</v>
      </c>
      <c r="S64" s="4">
        <f t="shared" si="202"/>
        <v>1</v>
      </c>
      <c r="T64" s="23">
        <f t="shared" si="216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3"/>
        <v>2</v>
      </c>
      <c r="AD64" s="4">
        <f t="shared" si="203"/>
        <v>1</v>
      </c>
      <c r="AE64" s="23">
        <f t="shared" si="217"/>
        <v>0.5</v>
      </c>
      <c r="AG64" s="6">
        <v>80</v>
      </c>
      <c r="AI64" t="s">
        <v>16</v>
      </c>
      <c r="AJ64" s="4">
        <v>0</v>
      </c>
      <c r="AK64" s="4">
        <v>0</v>
      </c>
      <c r="AL64" s="23"/>
      <c r="AN64" s="4">
        <f t="shared" si="204"/>
        <v>2</v>
      </c>
      <c r="AO64" s="4">
        <f t="shared" si="204"/>
        <v>1</v>
      </c>
      <c r="AP64" s="23">
        <f t="shared" si="218"/>
        <v>0.5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05"/>
        <v>1</v>
      </c>
      <c r="AY64" s="4">
        <f t="shared" si="206"/>
        <v>3</v>
      </c>
      <c r="AZ64" s="4">
        <f t="shared" si="206"/>
        <v>2</v>
      </c>
      <c r="BA64" s="23">
        <f t="shared" si="219"/>
        <v>0.66666666666666663</v>
      </c>
      <c r="BC64" s="6">
        <v>80</v>
      </c>
      <c r="BE64" t="s">
        <v>16</v>
      </c>
      <c r="BF64" s="4">
        <v>2</v>
      </c>
      <c r="BG64" s="4">
        <v>1</v>
      </c>
      <c r="BH64" s="23">
        <f t="shared" si="220"/>
        <v>0.5</v>
      </c>
      <c r="BJ64" s="4">
        <f t="shared" si="207"/>
        <v>5</v>
      </c>
      <c r="BK64" s="4">
        <f t="shared" si="207"/>
        <v>3</v>
      </c>
      <c r="BL64" s="23">
        <f t="shared" si="221"/>
        <v>0.6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232">BR64/BQ64</f>
        <v>1</v>
      </c>
      <c r="BU64" s="4">
        <f t="shared" si="208"/>
        <v>7</v>
      </c>
      <c r="BV64" s="4">
        <f t="shared" si="208"/>
        <v>5</v>
      </c>
      <c r="BW64" s="23">
        <f t="shared" si="222"/>
        <v>0.7142857142857143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10"/>
        <v>7</v>
      </c>
      <c r="CG64" s="4">
        <f t="shared" si="210"/>
        <v>5</v>
      </c>
      <c r="CH64" s="23">
        <f t="shared" si="223"/>
        <v>0.7142857142857143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11"/>
        <v>7</v>
      </c>
      <c r="CR64" s="4">
        <f t="shared" si="211"/>
        <v>5</v>
      </c>
      <c r="CS64" s="23">
        <f t="shared" si="225"/>
        <v>0.7142857142857143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12"/>
        <v>11</v>
      </c>
      <c r="DC64" s="4">
        <f t="shared" si="212"/>
        <v>9</v>
      </c>
      <c r="DD64" s="23">
        <f t="shared" si="227"/>
        <v>0.81818181818181823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13"/>
        <v>15</v>
      </c>
      <c r="DN64" s="4">
        <f t="shared" si="213"/>
        <v>13</v>
      </c>
      <c r="DO64" s="23">
        <f t="shared" si="228"/>
        <v>0.8666666666666667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14"/>
        <v>18</v>
      </c>
      <c r="DY64" s="4">
        <f t="shared" si="214"/>
        <v>16</v>
      </c>
      <c r="DZ64" s="23">
        <f t="shared" si="229"/>
        <v>0.88888888888888884</v>
      </c>
      <c r="EB64" s="6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5"/>
        <v>6</v>
      </c>
      <c r="H65" s="4">
        <f t="shared" si="215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3">O65/N65</f>
        <v>1</v>
      </c>
      <c r="R65" s="4">
        <f t="shared" si="202"/>
        <v>10</v>
      </c>
      <c r="S65" s="4">
        <f t="shared" si="202"/>
        <v>10</v>
      </c>
      <c r="T65" s="23">
        <f t="shared" si="216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4">Z65/Y65</f>
        <v>1</v>
      </c>
      <c r="AC65" s="4">
        <f t="shared" si="203"/>
        <v>12</v>
      </c>
      <c r="AD65" s="4">
        <f t="shared" si="203"/>
        <v>12</v>
      </c>
      <c r="AE65" s="23">
        <f t="shared" si="217"/>
        <v>1</v>
      </c>
      <c r="AG65" s="6">
        <v>80</v>
      </c>
      <c r="AI65" t="s">
        <v>26</v>
      </c>
      <c r="AJ65" s="4">
        <v>1</v>
      </c>
      <c r="AK65" s="4">
        <v>1</v>
      </c>
      <c r="AL65" s="23">
        <f t="shared" ref="AL65" si="235">AK65/AJ65</f>
        <v>1</v>
      </c>
      <c r="AN65" s="4">
        <f t="shared" si="204"/>
        <v>13</v>
      </c>
      <c r="AO65" s="4">
        <f t="shared" si="204"/>
        <v>13</v>
      </c>
      <c r="AP65" s="23">
        <f t="shared" si="218"/>
        <v>1</v>
      </c>
      <c r="AR65" s="6">
        <v>80</v>
      </c>
      <c r="AT65" t="s">
        <v>26</v>
      </c>
      <c r="AU65" s="4">
        <v>5</v>
      </c>
      <c r="AV65" s="4">
        <v>5</v>
      </c>
      <c r="AW65" s="23">
        <f t="shared" si="205"/>
        <v>1</v>
      </c>
      <c r="AY65" s="4">
        <f t="shared" si="206"/>
        <v>18</v>
      </c>
      <c r="AZ65" s="4">
        <f t="shared" si="206"/>
        <v>18</v>
      </c>
      <c r="BA65" s="23">
        <f t="shared" si="219"/>
        <v>1</v>
      </c>
      <c r="BC65" s="6">
        <v>80</v>
      </c>
      <c r="BE65" t="s">
        <v>26</v>
      </c>
      <c r="BF65" s="4">
        <v>1</v>
      </c>
      <c r="BG65" s="4">
        <v>1</v>
      </c>
      <c r="BH65" s="23">
        <f t="shared" si="220"/>
        <v>1</v>
      </c>
      <c r="BJ65" s="4">
        <f t="shared" si="207"/>
        <v>19</v>
      </c>
      <c r="BK65" s="4">
        <f t="shared" si="207"/>
        <v>19</v>
      </c>
      <c r="BL65" s="23">
        <f t="shared" si="221"/>
        <v>1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232"/>
        <v>1</v>
      </c>
      <c r="BU65" s="4">
        <f t="shared" si="208"/>
        <v>29</v>
      </c>
      <c r="BV65" s="4">
        <f t="shared" si="208"/>
        <v>29</v>
      </c>
      <c r="BW65" s="23">
        <f t="shared" si="222"/>
        <v>1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236">CC65/CB65</f>
        <v>0.8</v>
      </c>
      <c r="CF65" s="4">
        <f t="shared" si="210"/>
        <v>34</v>
      </c>
      <c r="CG65" s="4">
        <f t="shared" si="210"/>
        <v>33</v>
      </c>
      <c r="CH65" s="23">
        <f t="shared" si="223"/>
        <v>0.97058823529411764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237">CN65/CM65</f>
        <v>1</v>
      </c>
      <c r="CQ65" s="4">
        <f t="shared" si="211"/>
        <v>35</v>
      </c>
      <c r="CR65" s="4">
        <f t="shared" si="211"/>
        <v>34</v>
      </c>
      <c r="CS65" s="23">
        <f t="shared" si="225"/>
        <v>0.97142857142857142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238">CY65/CX65</f>
        <v>0.5</v>
      </c>
      <c r="DB65" s="4">
        <f t="shared" si="212"/>
        <v>39</v>
      </c>
      <c r="DC65" s="4">
        <f t="shared" si="212"/>
        <v>36</v>
      </c>
      <c r="DD65" s="23">
        <f t="shared" si="227"/>
        <v>0.92307692307692313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239">DJ65/DI65</f>
        <v>1</v>
      </c>
      <c r="DM65" s="4">
        <f t="shared" si="213"/>
        <v>42</v>
      </c>
      <c r="DN65" s="4">
        <f t="shared" si="213"/>
        <v>39</v>
      </c>
      <c r="DO65" s="23">
        <f t="shared" si="228"/>
        <v>0.9285714285714286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240">DU65/DT65</f>
        <v>1</v>
      </c>
      <c r="DX65" s="4">
        <f t="shared" si="214"/>
        <v>45</v>
      </c>
      <c r="DY65" s="4">
        <f t="shared" si="214"/>
        <v>42</v>
      </c>
      <c r="DZ65" s="23">
        <f t="shared" si="229"/>
        <v>0.93333333333333335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1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2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3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4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5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6">AD67/AC67</f>
        <v>0.95</v>
      </c>
      <c r="AI67" s="21" t="s">
        <v>17</v>
      </c>
      <c r="AJ67" s="14">
        <f>SUM(AJ62:AJ66)</f>
        <v>1</v>
      </c>
      <c r="AK67" s="14">
        <f>SUM(AK62:AK66)</f>
        <v>1</v>
      </c>
      <c r="AL67" s="25">
        <f t="shared" ref="AL67" si="247">AK67/AJ67</f>
        <v>1</v>
      </c>
      <c r="AM67" s="21"/>
      <c r="AN67" s="14">
        <f>SUM(AN62:AN66)</f>
        <v>21</v>
      </c>
      <c r="AO67" s="14">
        <f>SUM(AO62:AO66)</f>
        <v>20</v>
      </c>
      <c r="AP67" s="25">
        <f t="shared" ref="AP67" si="248">AO67/AN67</f>
        <v>0.95238095238095233</v>
      </c>
      <c r="AT67" s="21" t="s">
        <v>17</v>
      </c>
      <c r="AU67" s="14">
        <f>SUM(AU62:AU66)</f>
        <v>6</v>
      </c>
      <c r="AV67" s="14">
        <f>SUM(AV62:AV66)</f>
        <v>6</v>
      </c>
      <c r="AW67" s="25">
        <f t="shared" ref="AW67" si="249">AV67/AU67</f>
        <v>1</v>
      </c>
      <c r="AX67" s="21"/>
      <c r="AY67" s="14">
        <f>SUM(AY62:AY66)</f>
        <v>27</v>
      </c>
      <c r="AZ67" s="14">
        <f>SUM(AZ62:AZ66)</f>
        <v>26</v>
      </c>
      <c r="BA67" s="25">
        <f t="shared" ref="BA67" si="250">AZ67/AY67</f>
        <v>0.96296296296296291</v>
      </c>
      <c r="BE67" s="21" t="s">
        <v>17</v>
      </c>
      <c r="BF67" s="14">
        <f>SUM(BF62:BF66)</f>
        <v>4</v>
      </c>
      <c r="BG67" s="14">
        <f>SUM(BG62:BG66)</f>
        <v>3</v>
      </c>
      <c r="BH67" s="25">
        <f t="shared" ref="BH67" si="251">BG67/BF67</f>
        <v>0.75</v>
      </c>
      <c r="BI67" s="21"/>
      <c r="BJ67" s="14">
        <f>SUM(BJ62:BJ66)</f>
        <v>31</v>
      </c>
      <c r="BK67" s="14">
        <f>SUM(BK62:BK66)</f>
        <v>29</v>
      </c>
      <c r="BL67" s="25">
        <f t="shared" ref="BL67" si="252">BK67/BJ67</f>
        <v>0.93548387096774188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253">BR67/BQ67</f>
        <v>1</v>
      </c>
      <c r="BT67" s="21"/>
      <c r="BU67" s="14">
        <f>SUM(BU62:BU66)</f>
        <v>45</v>
      </c>
      <c r="BV67" s="14">
        <f>SUM(BV62:BV66)</f>
        <v>43</v>
      </c>
      <c r="BW67" s="25">
        <f t="shared" ref="BW67" si="254">BV67/BU67</f>
        <v>0.9555555555555556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255">CC67/CB67</f>
        <v>0.88888888888888884</v>
      </c>
      <c r="CE67" s="21"/>
      <c r="CF67" s="14">
        <f>SUM(CF62:CF66)</f>
        <v>54</v>
      </c>
      <c r="CG67" s="14">
        <f>SUM(CG62:CG66)</f>
        <v>51</v>
      </c>
      <c r="CH67" s="25">
        <f t="shared" ref="CH67" si="256">CG67/CF67</f>
        <v>0.94444444444444442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257">CN67/CM67</f>
        <v>1</v>
      </c>
      <c r="CP67" s="21"/>
      <c r="CQ67" s="14">
        <f>SUM(CQ62:CQ66)</f>
        <v>56</v>
      </c>
      <c r="CR67" s="14">
        <f>SUM(CR62:CR66)</f>
        <v>53</v>
      </c>
      <c r="CS67" s="25">
        <f t="shared" ref="CS67" si="258">CR67/CQ67</f>
        <v>0.9464285714285714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259">CY67/CX67</f>
        <v>0.77777777777777779</v>
      </c>
      <c r="DA67" s="21"/>
      <c r="DB67" s="14">
        <f>SUM(DB62:DB66)</f>
        <v>65</v>
      </c>
      <c r="DC67" s="14">
        <f>SUM(DC62:DC66)</f>
        <v>60</v>
      </c>
      <c r="DD67" s="25">
        <f t="shared" ref="DD67" si="260">DC67/DB67</f>
        <v>0.92307692307692313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261">DJ67/DI67</f>
        <v>1</v>
      </c>
      <c r="DL67" s="21"/>
      <c r="DM67" s="14">
        <f>SUM(DM62:DM66)</f>
        <v>72</v>
      </c>
      <c r="DN67" s="14">
        <f>SUM(DN62:DN66)</f>
        <v>67</v>
      </c>
      <c r="DO67" s="25">
        <f t="shared" ref="DO67" si="262">DN67/DM67</f>
        <v>0.93055555555555558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263">DU67/DT67</f>
        <v>1</v>
      </c>
      <c r="DW67" s="21"/>
      <c r="DX67" s="14">
        <f>SUM(DX62:DX66)</f>
        <v>78</v>
      </c>
      <c r="DY67" s="14">
        <f>SUM(DY62:DY66)</f>
        <v>73</v>
      </c>
      <c r="DZ67" s="25">
        <f t="shared" ref="DZ67" si="264">DY67/DX67</f>
        <v>0.9358974358974359</v>
      </c>
    </row>
    <row r="70" spans="2:132" x14ac:dyDescent="0.25">
      <c r="E70" t="s">
        <v>57</v>
      </c>
      <c r="P70" t="s">
        <v>58</v>
      </c>
      <c r="AA70" t="s">
        <v>59</v>
      </c>
      <c r="AL70" t="s">
        <v>57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5" manualBreakCount="5">
    <brk id="22" max="1048575" man="1"/>
    <brk id="33" max="1048575" man="1"/>
    <brk id="44" max="1048575" man="1"/>
    <brk id="55" max="1048575" man="1"/>
    <brk id="6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05CC-3DC1-4F30-B42D-30CDF754FBF5}">
  <dimension ref="A2:EB70"/>
  <sheetViews>
    <sheetView zoomScaleNormal="100" workbookViewId="0">
      <selection sqref="A1:U1048576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64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90</v>
      </c>
      <c r="AS5" s="3" t="s">
        <v>50</v>
      </c>
      <c r="AT5" s="3" t="s">
        <v>2</v>
      </c>
      <c r="AV5" s="16" t="s">
        <v>35</v>
      </c>
      <c r="AZ5" s="16" t="s">
        <v>91</v>
      </c>
      <c r="BD5" s="3" t="s">
        <v>50</v>
      </c>
      <c r="BE5" s="3" t="s">
        <v>2</v>
      </c>
      <c r="BG5" s="16" t="s">
        <v>36</v>
      </c>
      <c r="BK5" s="16" t="s">
        <v>92</v>
      </c>
      <c r="BO5" s="3" t="s">
        <v>50</v>
      </c>
      <c r="BP5" s="3" t="s">
        <v>2</v>
      </c>
      <c r="BR5" s="16" t="s">
        <v>70</v>
      </c>
      <c r="BV5" s="16" t="s">
        <v>93</v>
      </c>
      <c r="BZ5" s="3" t="s">
        <v>50</v>
      </c>
      <c r="CA5" s="3" t="s">
        <v>2</v>
      </c>
      <c r="CC5" s="16" t="s">
        <v>72</v>
      </c>
      <c r="CG5" s="16" t="s">
        <v>94</v>
      </c>
      <c r="CK5" s="3" t="s">
        <v>50</v>
      </c>
      <c r="CL5" s="3" t="s">
        <v>2</v>
      </c>
      <c r="CN5" s="16" t="s">
        <v>73</v>
      </c>
      <c r="CR5" s="16" t="s">
        <v>95</v>
      </c>
      <c r="CV5" s="3" t="s">
        <v>50</v>
      </c>
      <c r="CW5" s="3" t="s">
        <v>2</v>
      </c>
      <c r="CY5" s="16" t="s">
        <v>77</v>
      </c>
      <c r="DC5" s="16" t="s">
        <v>96</v>
      </c>
      <c r="DG5" s="3" t="s">
        <v>50</v>
      </c>
      <c r="DH5" s="3" t="s">
        <v>2</v>
      </c>
      <c r="DJ5" s="16" t="s">
        <v>79</v>
      </c>
      <c r="DN5" s="16" t="s">
        <v>97</v>
      </c>
      <c r="DR5" s="3" t="s">
        <v>50</v>
      </c>
      <c r="DS5" s="3" t="s">
        <v>2</v>
      </c>
      <c r="DU5" s="16" t="s">
        <v>81</v>
      </c>
      <c r="DY5" s="16" t="s">
        <v>98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4" t="s">
        <v>5</v>
      </c>
      <c r="DA7" s="4"/>
      <c r="DB7" s="4" t="s">
        <v>3</v>
      </c>
      <c r="DC7" s="4" t="s">
        <v>4</v>
      </c>
      <c r="DD7" s="4" t="s">
        <v>5</v>
      </c>
      <c r="DE7" s="4"/>
      <c r="DF7" s="4" t="s">
        <v>18</v>
      </c>
      <c r="DH7" s="4"/>
      <c r="DI7" s="4" t="s">
        <v>3</v>
      </c>
      <c r="DJ7" s="4" t="s">
        <v>4</v>
      </c>
      <c r="DK7" s="4" t="s">
        <v>5</v>
      </c>
      <c r="DL7" s="4"/>
      <c r="DM7" s="4" t="s">
        <v>3</v>
      </c>
      <c r="DN7" s="4" t="s">
        <v>4</v>
      </c>
      <c r="DO7" s="4" t="s">
        <v>5</v>
      </c>
      <c r="DP7" s="4"/>
      <c r="DQ7" s="4" t="s">
        <v>18</v>
      </c>
      <c r="DS7" s="4"/>
      <c r="DT7" s="4" t="s">
        <v>3</v>
      </c>
      <c r="DU7" s="4" t="s">
        <v>4</v>
      </c>
      <c r="DV7" s="4" t="s">
        <v>5</v>
      </c>
      <c r="DW7" s="4"/>
      <c r="DX7" s="4" t="s">
        <v>3</v>
      </c>
      <c r="DY7" s="4" t="s">
        <v>4</v>
      </c>
      <c r="DZ7" s="4" t="s">
        <v>5</v>
      </c>
      <c r="EA7" s="4"/>
      <c r="EB7" s="4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4" t="s">
        <v>9</v>
      </c>
      <c r="DA8" s="4"/>
      <c r="DB8" s="4" t="s">
        <v>7</v>
      </c>
      <c r="DC8" s="4" t="s">
        <v>8</v>
      </c>
      <c r="DD8" s="4" t="s">
        <v>10</v>
      </c>
      <c r="DE8" s="4"/>
      <c r="DF8" s="4" t="s">
        <v>5</v>
      </c>
      <c r="DH8" s="4" t="s">
        <v>6</v>
      </c>
      <c r="DI8" s="4" t="s">
        <v>7</v>
      </c>
      <c r="DJ8" s="4" t="s">
        <v>8</v>
      </c>
      <c r="DK8" s="4" t="s">
        <v>9</v>
      </c>
      <c r="DL8" s="4"/>
      <c r="DM8" s="4" t="s">
        <v>7</v>
      </c>
      <c r="DN8" s="4" t="s">
        <v>8</v>
      </c>
      <c r="DO8" s="4" t="s">
        <v>10</v>
      </c>
      <c r="DP8" s="4"/>
      <c r="DQ8" s="4" t="s">
        <v>5</v>
      </c>
      <c r="DS8" s="4" t="s">
        <v>6</v>
      </c>
      <c r="DT8" s="4" t="s">
        <v>7</v>
      </c>
      <c r="DU8" s="4" t="s">
        <v>8</v>
      </c>
      <c r="DV8" s="4" t="s">
        <v>9</v>
      </c>
      <c r="DW8" s="4"/>
      <c r="DX8" s="4" t="s">
        <v>7</v>
      </c>
      <c r="DY8" s="4" t="s">
        <v>8</v>
      </c>
      <c r="DZ8" s="4" t="s">
        <v>10</v>
      </c>
      <c r="EA8" s="4"/>
      <c r="EB8" s="4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4" t="s">
        <v>12</v>
      </c>
      <c r="DA9" s="4"/>
      <c r="DB9" s="4" t="s">
        <v>11</v>
      </c>
      <c r="DC9" s="4" t="s">
        <v>11</v>
      </c>
      <c r="DD9" s="4" t="s">
        <v>12</v>
      </c>
      <c r="DE9" s="4"/>
      <c r="DF9" s="4" t="s">
        <v>12</v>
      </c>
      <c r="DH9" s="4"/>
      <c r="DI9" s="4" t="s">
        <v>11</v>
      </c>
      <c r="DJ9" s="4" t="s">
        <v>11</v>
      </c>
      <c r="DK9" s="4" t="s">
        <v>12</v>
      </c>
      <c r="DL9" s="4"/>
      <c r="DM9" s="4" t="s">
        <v>11</v>
      </c>
      <c r="DN9" s="4" t="s">
        <v>11</v>
      </c>
      <c r="DO9" s="4" t="s">
        <v>12</v>
      </c>
      <c r="DP9" s="4"/>
      <c r="DQ9" s="4" t="s">
        <v>12</v>
      </c>
      <c r="DS9" s="4"/>
      <c r="DT9" s="4" t="s">
        <v>11</v>
      </c>
      <c r="DU9" s="4" t="s">
        <v>11</v>
      </c>
      <c r="DV9" s="4" t="s">
        <v>12</v>
      </c>
      <c r="DW9" s="4"/>
      <c r="DX9" s="4" t="s">
        <v>11</v>
      </c>
      <c r="DY9" s="4" t="s">
        <v>11</v>
      </c>
      <c r="DZ9" s="4" t="s">
        <v>12</v>
      </c>
      <c r="EA9" s="4"/>
      <c r="EB9" s="4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5</v>
      </c>
      <c r="AK11" s="4">
        <f>AK28+AK45+AK62</f>
        <v>5</v>
      </c>
      <c r="AL11" s="23">
        <f>AK11/AJ11</f>
        <v>1</v>
      </c>
      <c r="AN11" s="4">
        <f>AN28+AN45+AN62</f>
        <v>17</v>
      </c>
      <c r="AO11" s="4">
        <f>AO28+AO45+AO62</f>
        <v>16</v>
      </c>
      <c r="AP11" s="23">
        <f>AO11/AN11</f>
        <v>0.94117647058823528</v>
      </c>
      <c r="AR11" s="6">
        <v>85</v>
      </c>
      <c r="AT11" t="s">
        <v>14</v>
      </c>
      <c r="AU11" s="4">
        <f>AU28+AU45+AU62</f>
        <v>6</v>
      </c>
      <c r="AV11" s="4">
        <f>AV28+AV45+AV62</f>
        <v>6</v>
      </c>
      <c r="AW11" s="23">
        <f>AV11/AU11</f>
        <v>1</v>
      </c>
      <c r="AY11" s="4">
        <f>AY28+AY45+AY62</f>
        <v>23</v>
      </c>
      <c r="AZ11" s="4">
        <f>AZ28+AZ45+AZ62</f>
        <v>22</v>
      </c>
      <c r="BA11" s="23">
        <f>AZ11/AY11</f>
        <v>0.95652173913043481</v>
      </c>
      <c r="BC11" s="6">
        <v>85</v>
      </c>
      <c r="BE11" t="s">
        <v>14</v>
      </c>
      <c r="BF11" s="4">
        <f>BF28+BF45+BF62</f>
        <v>5</v>
      </c>
      <c r="BG11" s="4">
        <f>BG28+BG45+BG62</f>
        <v>4</v>
      </c>
      <c r="BH11" s="23">
        <f>BG11/BF11</f>
        <v>0.8</v>
      </c>
      <c r="BJ11" s="4">
        <f>BJ28+BJ45+BJ62</f>
        <v>28</v>
      </c>
      <c r="BK11" s="4">
        <f>BK28+BK45+BK62</f>
        <v>26</v>
      </c>
      <c r="BL11" s="23">
        <f>BK11/BJ11</f>
        <v>0.9285714285714286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32</v>
      </c>
      <c r="BV11" s="4">
        <f>BV28+BV45+BV62</f>
        <v>30</v>
      </c>
      <c r="BW11" s="23">
        <f>BV11/BU11</f>
        <v>0.9375</v>
      </c>
      <c r="BY11" s="6">
        <v>85</v>
      </c>
      <c r="CA11" t="s">
        <v>14</v>
      </c>
      <c r="CB11" s="4">
        <f>CB28+CB45+CB62</f>
        <v>5</v>
      </c>
      <c r="CC11" s="4">
        <f>CC28+CC45+CC62</f>
        <v>5</v>
      </c>
      <c r="CD11" s="23">
        <f>CC11/CB11</f>
        <v>1</v>
      </c>
      <c r="CF11" s="4">
        <f>CF28+CF45+CF62</f>
        <v>37</v>
      </c>
      <c r="CG11" s="4">
        <f>CG28+CG45+CG62</f>
        <v>35</v>
      </c>
      <c r="CH11" s="23">
        <f>CG11/CF11</f>
        <v>0.94594594594594594</v>
      </c>
      <c r="CJ11" s="6">
        <v>85</v>
      </c>
      <c r="CL11" t="s">
        <v>14</v>
      </c>
      <c r="CM11" s="4">
        <f>CM28+CM45+CM62</f>
        <v>7</v>
      </c>
      <c r="CN11" s="4">
        <f>CN28+CN45+CN62</f>
        <v>7</v>
      </c>
      <c r="CO11" s="23">
        <f>CN11/CM11</f>
        <v>1</v>
      </c>
      <c r="CQ11" s="4">
        <f>CQ28+CQ45+CQ62</f>
        <v>44</v>
      </c>
      <c r="CR11" s="4">
        <f>CR28+CR45+CR62</f>
        <v>42</v>
      </c>
      <c r="CS11" s="23">
        <f>CR11/CQ11</f>
        <v>0.95454545454545459</v>
      </c>
      <c r="CU11" s="6">
        <v>85</v>
      </c>
      <c r="CW11" t="s">
        <v>14</v>
      </c>
      <c r="CX11" s="4">
        <f>CX28+CX45+CX62</f>
        <v>6</v>
      </c>
      <c r="CY11" s="4">
        <f>CY28+CY45+CY62</f>
        <v>6</v>
      </c>
      <c r="CZ11" s="27">
        <f>CY11/CX11</f>
        <v>1</v>
      </c>
      <c r="DB11" s="4">
        <f>DB28+DB45+DB62</f>
        <v>50</v>
      </c>
      <c r="DC11" s="4">
        <f>DC28+DC45+DC62</f>
        <v>48</v>
      </c>
      <c r="DD11" s="27">
        <f>DC11/DB11</f>
        <v>0.96</v>
      </c>
      <c r="DF11" s="4">
        <v>85</v>
      </c>
      <c r="DH11" t="s">
        <v>14</v>
      </c>
      <c r="DI11" s="4">
        <f>DI28+DI45+DI62</f>
        <v>4</v>
      </c>
      <c r="DJ11" s="4">
        <f>DJ28+DJ45+DJ62</f>
        <v>4</v>
      </c>
      <c r="DK11" s="27">
        <f>DJ11/DI11</f>
        <v>1</v>
      </c>
      <c r="DM11" s="4">
        <f>DM28+DM45+DM62</f>
        <v>54</v>
      </c>
      <c r="DN11" s="4">
        <f>DN28+DN45+DN62</f>
        <v>52</v>
      </c>
      <c r="DO11" s="27">
        <f>DN11/DM11</f>
        <v>0.96296296296296291</v>
      </c>
      <c r="DQ11" s="4">
        <v>85</v>
      </c>
      <c r="DS11" t="s">
        <v>14</v>
      </c>
      <c r="DT11" s="4">
        <f>DT28+DT45+DT62</f>
        <v>2</v>
      </c>
      <c r="DU11" s="4">
        <f>DU28+DU45+DU62</f>
        <v>2</v>
      </c>
      <c r="DV11" s="27">
        <f>DU11/DT11</f>
        <v>1</v>
      </c>
      <c r="DX11" s="4">
        <f>DX28+DX45+DX62</f>
        <v>56</v>
      </c>
      <c r="DY11" s="4">
        <f>DY28+DY45+DY62</f>
        <v>54</v>
      </c>
      <c r="DZ11" s="27">
        <f>DY11/DX11</f>
        <v>0.9642857142857143</v>
      </c>
      <c r="EB11" s="4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3</v>
      </c>
      <c r="AK12" s="4">
        <f t="shared" ref="AK12" si="12">AK29+AK46+AK63</f>
        <v>2</v>
      </c>
      <c r="AL12" s="23">
        <f t="shared" ref="AL12:AL14" si="13">AK12/AJ12</f>
        <v>0.66666666666666663</v>
      </c>
      <c r="AN12" s="4">
        <f t="shared" ref="AN12:AO14" si="14">AN29+AN46+AN63</f>
        <v>20</v>
      </c>
      <c r="AO12" s="4">
        <f t="shared" si="14"/>
        <v>18</v>
      </c>
      <c r="AP12" s="23">
        <f t="shared" ref="AP12:AP14" si="15">AO12/AN12</f>
        <v>0.9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4" si="18">AY29+AY46+AY63</f>
        <v>24</v>
      </c>
      <c r="AZ12" s="4">
        <f t="shared" si="18"/>
        <v>22</v>
      </c>
      <c r="BA12" s="23">
        <f t="shared" ref="BA12:BA14" si="19">AZ12/AY12</f>
        <v>0.91666666666666663</v>
      </c>
      <c r="BC12" s="6">
        <v>85</v>
      </c>
      <c r="BE12" t="s">
        <v>15</v>
      </c>
      <c r="BF12" s="4">
        <f>BF29+BF46+BF63</f>
        <v>4</v>
      </c>
      <c r="BG12" s="4">
        <f t="shared" ref="BG12" si="20">BG29+BG46+BG63</f>
        <v>4</v>
      </c>
      <c r="BH12" s="23">
        <f t="shared" ref="BH12:BH14" si="21">BG12/BF12</f>
        <v>1</v>
      </c>
      <c r="BJ12" s="4">
        <f t="shared" ref="BJ12:BK14" si="22">BJ29+BJ46+BJ63</f>
        <v>28</v>
      </c>
      <c r="BK12" s="4">
        <f t="shared" si="22"/>
        <v>26</v>
      </c>
      <c r="BL12" s="23">
        <f t="shared" ref="BL12:BL14" si="23">BK12/BJ12</f>
        <v>0.9285714285714286</v>
      </c>
      <c r="BN12" s="6">
        <v>85</v>
      </c>
      <c r="BP12" t="s">
        <v>15</v>
      </c>
      <c r="BQ12" s="4">
        <f>BQ29+BQ46+BQ63</f>
        <v>3</v>
      </c>
      <c r="BR12" s="4">
        <f t="shared" ref="BR12" si="24">BR29+BR46+BR63</f>
        <v>3</v>
      </c>
      <c r="BS12" s="23">
        <f t="shared" ref="BS12:BS14" si="25">BR12/BQ12</f>
        <v>1</v>
      </c>
      <c r="BU12" s="4">
        <f t="shared" ref="BU12:BV14" si="26">BU29+BU46+BU63</f>
        <v>31</v>
      </c>
      <c r="BV12" s="4">
        <f t="shared" si="26"/>
        <v>29</v>
      </c>
      <c r="BW12" s="23">
        <f t="shared" ref="BW12:BW14" si="27">BV12/BU12</f>
        <v>0.93548387096774188</v>
      </c>
      <c r="BY12" s="6">
        <v>85</v>
      </c>
      <c r="CA12" t="s">
        <v>15</v>
      </c>
      <c r="CB12" s="4">
        <f>CB29+CB46+CB63</f>
        <v>7</v>
      </c>
      <c r="CC12" s="4">
        <f t="shared" ref="CC12" si="28">CC29+CC46+CC63</f>
        <v>7</v>
      </c>
      <c r="CD12" s="23">
        <f t="shared" ref="CD12:CD14" si="29">CC12/CB12</f>
        <v>1</v>
      </c>
      <c r="CF12" s="4">
        <f t="shared" ref="CF12:CG14" si="30">CF29+CF46+CF63</f>
        <v>38</v>
      </c>
      <c r="CG12" s="4">
        <f t="shared" si="30"/>
        <v>36</v>
      </c>
      <c r="CH12" s="23">
        <f t="shared" ref="CH12:CH14" si="31">CG12/CF12</f>
        <v>0.94736842105263153</v>
      </c>
      <c r="CJ12" s="6">
        <v>85</v>
      </c>
      <c r="CL12" t="s">
        <v>15</v>
      </c>
      <c r="CM12" s="4">
        <f>CM29+CM46+CM63</f>
        <v>5</v>
      </c>
      <c r="CN12" s="4">
        <f t="shared" ref="CN12" si="32">CN29+CN46+CN63</f>
        <v>5</v>
      </c>
      <c r="CO12" s="23">
        <f t="shared" ref="CO12:CO14" si="33">CN12/CM12</f>
        <v>1</v>
      </c>
      <c r="CQ12" s="4">
        <f t="shared" ref="CQ12:CR14" si="34">CQ29+CQ46+CQ63</f>
        <v>43</v>
      </c>
      <c r="CR12" s="4">
        <f t="shared" si="34"/>
        <v>41</v>
      </c>
      <c r="CS12" s="23">
        <f t="shared" ref="CS12:CS14" si="35">CR12/CQ12</f>
        <v>0.95348837209302328</v>
      </c>
      <c r="CU12" s="6">
        <v>85</v>
      </c>
      <c r="CW12" t="s">
        <v>15</v>
      </c>
      <c r="CX12" s="4">
        <f>CX29+CX46+CX63</f>
        <v>10</v>
      </c>
      <c r="CY12" s="4">
        <f t="shared" ref="CY12" si="36">CY29+CY46+CY63</f>
        <v>10</v>
      </c>
      <c r="CZ12" s="27">
        <f t="shared" ref="CZ12:CZ14" si="37">CY12/CX12</f>
        <v>1</v>
      </c>
      <c r="DB12" s="4">
        <f t="shared" ref="DB12:DC14" si="38">DB29+DB46+DB63</f>
        <v>53</v>
      </c>
      <c r="DC12" s="4">
        <f t="shared" si="38"/>
        <v>51</v>
      </c>
      <c r="DD12" s="27">
        <f t="shared" ref="DD12:DD14" si="39">DC12/DB12</f>
        <v>0.96226415094339623</v>
      </c>
      <c r="DF12" s="4">
        <v>85</v>
      </c>
      <c r="DH12" t="s">
        <v>15</v>
      </c>
      <c r="DI12" s="4">
        <f>DI29+DI46+DI63</f>
        <v>10</v>
      </c>
      <c r="DJ12" s="4">
        <f t="shared" ref="DJ12" si="40">DJ29+DJ46+DJ63</f>
        <v>9</v>
      </c>
      <c r="DK12" s="27">
        <f t="shared" ref="DK12:DK14" si="41">DJ12/DI12</f>
        <v>0.9</v>
      </c>
      <c r="DM12" s="4">
        <f t="shared" ref="DM12:DN14" si="42">DM29+DM46+DM63</f>
        <v>63</v>
      </c>
      <c r="DN12" s="4">
        <f t="shared" si="42"/>
        <v>60</v>
      </c>
      <c r="DO12" s="27">
        <f t="shared" ref="DO12:DO14" si="43">DN12/DM12</f>
        <v>0.95238095238095233</v>
      </c>
      <c r="DQ12" s="4">
        <v>85</v>
      </c>
      <c r="DS12" t="s">
        <v>15</v>
      </c>
      <c r="DT12" s="4">
        <f>DT29+DT46+DT63</f>
        <v>6</v>
      </c>
      <c r="DU12" s="4">
        <f t="shared" ref="DU12" si="44">DU29+DU46+DU63</f>
        <v>6</v>
      </c>
      <c r="DV12" s="27">
        <f t="shared" ref="DV12:DV14" si="45">DU12/DT12</f>
        <v>1</v>
      </c>
      <c r="DX12" s="4">
        <f t="shared" ref="DX12:DY14" si="46">DX29+DX46+DX63</f>
        <v>69</v>
      </c>
      <c r="DY12" s="4">
        <f t="shared" si="46"/>
        <v>66</v>
      </c>
      <c r="DZ12" s="27">
        <f t="shared" ref="DZ12:DZ14" si="47">DY12/DX12</f>
        <v>0.95652173913043481</v>
      </c>
      <c r="EB12" s="4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4</v>
      </c>
      <c r="AK13" s="4">
        <f t="shared" si="48"/>
        <v>4</v>
      </c>
      <c r="AL13" s="23">
        <f t="shared" si="13"/>
        <v>1</v>
      </c>
      <c r="AN13" s="4">
        <f t="shared" si="14"/>
        <v>30</v>
      </c>
      <c r="AO13" s="4">
        <f t="shared" si="14"/>
        <v>28</v>
      </c>
      <c r="AP13" s="23">
        <f t="shared" si="15"/>
        <v>0.93333333333333335</v>
      </c>
      <c r="AR13" s="6">
        <v>80</v>
      </c>
      <c r="AT13" t="s">
        <v>16</v>
      </c>
      <c r="AU13" s="4">
        <f t="shared" ref="AU13:AV14" si="49">AU30+AU47+AU64</f>
        <v>4</v>
      </c>
      <c r="AV13" s="4">
        <f t="shared" si="49"/>
        <v>3</v>
      </c>
      <c r="AW13" s="23">
        <f t="shared" si="17"/>
        <v>0.75</v>
      </c>
      <c r="AY13" s="4">
        <f t="shared" si="18"/>
        <v>34</v>
      </c>
      <c r="AZ13" s="4">
        <f t="shared" si="18"/>
        <v>31</v>
      </c>
      <c r="BA13" s="23">
        <f t="shared" si="19"/>
        <v>0.91176470588235292</v>
      </c>
      <c r="BC13" s="6">
        <v>80</v>
      </c>
      <c r="BE13" t="s">
        <v>16</v>
      </c>
      <c r="BF13" s="4">
        <f t="shared" ref="BF13:BG14" si="50">BF30+BF47+BF64</f>
        <v>12</v>
      </c>
      <c r="BG13" s="4">
        <f t="shared" si="50"/>
        <v>10</v>
      </c>
      <c r="BH13" s="23">
        <f t="shared" si="21"/>
        <v>0.83333333333333337</v>
      </c>
      <c r="BJ13" s="4">
        <f t="shared" si="22"/>
        <v>46</v>
      </c>
      <c r="BK13" s="4">
        <f t="shared" si="22"/>
        <v>41</v>
      </c>
      <c r="BL13" s="23">
        <f t="shared" si="23"/>
        <v>0.89130434782608692</v>
      </c>
      <c r="BN13" s="6">
        <v>80</v>
      </c>
      <c r="BP13" t="s">
        <v>16</v>
      </c>
      <c r="BQ13" s="4">
        <f t="shared" ref="BQ13:BR14" si="51">BQ30+BQ47+BQ64</f>
        <v>22</v>
      </c>
      <c r="BR13" s="4">
        <f t="shared" si="51"/>
        <v>20</v>
      </c>
      <c r="BS13" s="23">
        <f t="shared" si="25"/>
        <v>0.90909090909090906</v>
      </c>
      <c r="BU13" s="4">
        <f t="shared" si="26"/>
        <v>68</v>
      </c>
      <c r="BV13" s="4">
        <f t="shared" si="26"/>
        <v>61</v>
      </c>
      <c r="BW13" s="23">
        <f t="shared" si="27"/>
        <v>0.8970588235294118</v>
      </c>
      <c r="BY13" s="6">
        <v>80</v>
      </c>
      <c r="CA13" t="s">
        <v>16</v>
      </c>
      <c r="CB13" s="4">
        <f t="shared" ref="CB13:CC14" si="52">CB30+CB47+CB64</f>
        <v>11</v>
      </c>
      <c r="CC13" s="4">
        <f t="shared" si="52"/>
        <v>10</v>
      </c>
      <c r="CD13" s="23">
        <f t="shared" si="29"/>
        <v>0.90909090909090906</v>
      </c>
      <c r="CF13" s="4">
        <f t="shared" si="30"/>
        <v>79</v>
      </c>
      <c r="CG13" s="4">
        <f t="shared" si="30"/>
        <v>71</v>
      </c>
      <c r="CH13" s="23">
        <f t="shared" si="31"/>
        <v>0.89873417721518989</v>
      </c>
      <c r="CJ13" s="6">
        <v>80</v>
      </c>
      <c r="CL13" t="s">
        <v>16</v>
      </c>
      <c r="CM13" s="4">
        <f t="shared" ref="CM13:CN14" si="53">CM30+CM47+CM64</f>
        <v>7</v>
      </c>
      <c r="CN13" s="4">
        <f t="shared" si="53"/>
        <v>7</v>
      </c>
      <c r="CO13" s="23">
        <f t="shared" si="33"/>
        <v>1</v>
      </c>
      <c r="CQ13" s="4">
        <f t="shared" si="34"/>
        <v>86</v>
      </c>
      <c r="CR13" s="4">
        <f t="shared" si="34"/>
        <v>78</v>
      </c>
      <c r="CS13" s="23">
        <f t="shared" si="35"/>
        <v>0.90697674418604646</v>
      </c>
      <c r="CU13" s="6">
        <v>80</v>
      </c>
      <c r="CW13" t="s">
        <v>16</v>
      </c>
      <c r="CX13" s="4">
        <f t="shared" ref="CX13:CY14" si="54">CX30+CX47+CX64</f>
        <v>13</v>
      </c>
      <c r="CY13" s="4">
        <f t="shared" si="54"/>
        <v>13</v>
      </c>
      <c r="CZ13" s="27">
        <f t="shared" si="37"/>
        <v>1</v>
      </c>
      <c r="DB13" s="4">
        <f t="shared" si="38"/>
        <v>99</v>
      </c>
      <c r="DC13" s="4">
        <f t="shared" si="38"/>
        <v>91</v>
      </c>
      <c r="DD13" s="27">
        <f t="shared" si="39"/>
        <v>0.91919191919191923</v>
      </c>
      <c r="DF13" s="4">
        <v>80</v>
      </c>
      <c r="DH13" t="s">
        <v>16</v>
      </c>
      <c r="DI13" s="4">
        <f t="shared" ref="DI13:DJ14" si="55">DI30+DI47+DI64</f>
        <v>4</v>
      </c>
      <c r="DJ13" s="4">
        <f t="shared" si="55"/>
        <v>4</v>
      </c>
      <c r="DK13" s="27">
        <f t="shared" si="41"/>
        <v>1</v>
      </c>
      <c r="DM13" s="4">
        <f t="shared" si="42"/>
        <v>103</v>
      </c>
      <c r="DN13" s="4">
        <f t="shared" si="42"/>
        <v>95</v>
      </c>
      <c r="DO13" s="27">
        <f t="shared" si="43"/>
        <v>0.92233009708737868</v>
      </c>
      <c r="DQ13" s="4">
        <v>80</v>
      </c>
      <c r="DS13" t="s">
        <v>16</v>
      </c>
      <c r="DT13" s="4">
        <f t="shared" ref="DT13:DU14" si="56">DT30+DT47+DT64</f>
        <v>8</v>
      </c>
      <c r="DU13" s="4">
        <f t="shared" si="56"/>
        <v>8</v>
      </c>
      <c r="DV13" s="27">
        <f t="shared" si="45"/>
        <v>1</v>
      </c>
      <c r="DX13" s="4">
        <f t="shared" si="46"/>
        <v>111</v>
      </c>
      <c r="DY13" s="4">
        <f t="shared" si="46"/>
        <v>103</v>
      </c>
      <c r="DZ13" s="27">
        <f t="shared" si="47"/>
        <v>0.92792792792792789</v>
      </c>
      <c r="EB13" s="4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18</v>
      </c>
      <c r="AK14" s="4">
        <f t="shared" si="48"/>
        <v>17</v>
      </c>
      <c r="AL14" s="23">
        <f t="shared" si="13"/>
        <v>0.94444444444444442</v>
      </c>
      <c r="AN14" s="4">
        <f t="shared" si="14"/>
        <v>96</v>
      </c>
      <c r="AO14" s="4">
        <f t="shared" si="14"/>
        <v>89</v>
      </c>
      <c r="AP14" s="23">
        <f t="shared" si="15"/>
        <v>0.92708333333333337</v>
      </c>
      <c r="AR14" s="6">
        <v>80</v>
      </c>
      <c r="AT14" t="s">
        <v>26</v>
      </c>
      <c r="AU14" s="4">
        <f t="shared" si="49"/>
        <v>25</v>
      </c>
      <c r="AV14" s="4">
        <f t="shared" si="49"/>
        <v>23</v>
      </c>
      <c r="AW14" s="23">
        <f t="shared" si="17"/>
        <v>0.92</v>
      </c>
      <c r="AY14" s="4">
        <f t="shared" si="18"/>
        <v>121</v>
      </c>
      <c r="AZ14" s="4">
        <f t="shared" si="18"/>
        <v>112</v>
      </c>
      <c r="BA14" s="23">
        <f t="shared" si="19"/>
        <v>0.92561983471074383</v>
      </c>
      <c r="BC14" s="6">
        <v>80</v>
      </c>
      <c r="BE14" t="s">
        <v>26</v>
      </c>
      <c r="BF14" s="4">
        <f t="shared" si="50"/>
        <v>21</v>
      </c>
      <c r="BG14" s="4">
        <f t="shared" si="50"/>
        <v>20</v>
      </c>
      <c r="BH14" s="23">
        <f t="shared" si="21"/>
        <v>0.95238095238095233</v>
      </c>
      <c r="BJ14" s="4">
        <f t="shared" si="22"/>
        <v>142</v>
      </c>
      <c r="BK14" s="4">
        <f t="shared" si="22"/>
        <v>132</v>
      </c>
      <c r="BL14" s="23">
        <f t="shared" si="23"/>
        <v>0.92957746478873238</v>
      </c>
      <c r="BN14" s="6">
        <v>80</v>
      </c>
      <c r="BP14" t="s">
        <v>26</v>
      </c>
      <c r="BQ14" s="4">
        <f t="shared" si="51"/>
        <v>18</v>
      </c>
      <c r="BR14" s="4">
        <f t="shared" si="51"/>
        <v>17</v>
      </c>
      <c r="BS14" s="23">
        <f t="shared" si="25"/>
        <v>0.94444444444444442</v>
      </c>
      <c r="BU14" s="4">
        <f t="shared" si="26"/>
        <v>160</v>
      </c>
      <c r="BV14" s="4">
        <f t="shared" si="26"/>
        <v>149</v>
      </c>
      <c r="BW14" s="23">
        <f t="shared" si="27"/>
        <v>0.93125000000000002</v>
      </c>
      <c r="BY14" s="6">
        <v>80</v>
      </c>
      <c r="CA14" t="s">
        <v>26</v>
      </c>
      <c r="CB14" s="4">
        <f t="shared" si="52"/>
        <v>23</v>
      </c>
      <c r="CC14" s="4">
        <f t="shared" si="52"/>
        <v>23</v>
      </c>
      <c r="CD14" s="23">
        <f t="shared" si="29"/>
        <v>1</v>
      </c>
      <c r="CF14" s="4">
        <f t="shared" si="30"/>
        <v>183</v>
      </c>
      <c r="CG14" s="4">
        <f t="shared" si="30"/>
        <v>172</v>
      </c>
      <c r="CH14" s="23">
        <f t="shared" si="31"/>
        <v>0.93989071038251371</v>
      </c>
      <c r="CJ14" s="6">
        <v>80</v>
      </c>
      <c r="CL14" t="s">
        <v>26</v>
      </c>
      <c r="CM14" s="4">
        <f t="shared" si="53"/>
        <v>31</v>
      </c>
      <c r="CN14" s="4">
        <f t="shared" si="53"/>
        <v>30</v>
      </c>
      <c r="CO14" s="23">
        <f t="shared" si="33"/>
        <v>0.967741935483871</v>
      </c>
      <c r="CQ14" s="4">
        <f t="shared" si="34"/>
        <v>214</v>
      </c>
      <c r="CR14" s="4">
        <f t="shared" si="34"/>
        <v>202</v>
      </c>
      <c r="CS14" s="23">
        <f t="shared" si="35"/>
        <v>0.94392523364485981</v>
      </c>
      <c r="CU14" s="6">
        <v>80</v>
      </c>
      <c r="CW14" t="s">
        <v>26</v>
      </c>
      <c r="CX14" s="4">
        <f t="shared" si="54"/>
        <v>35</v>
      </c>
      <c r="CY14" s="4">
        <f t="shared" si="54"/>
        <v>33</v>
      </c>
      <c r="CZ14" s="27">
        <f t="shared" si="37"/>
        <v>0.94285714285714284</v>
      </c>
      <c r="DB14" s="4">
        <f t="shared" si="38"/>
        <v>249</v>
      </c>
      <c r="DC14" s="4">
        <f t="shared" si="38"/>
        <v>235</v>
      </c>
      <c r="DD14" s="27">
        <f t="shared" si="39"/>
        <v>0.94377510040160639</v>
      </c>
      <c r="DF14" s="4">
        <v>80</v>
      </c>
      <c r="DH14" t="s">
        <v>26</v>
      </c>
      <c r="DI14" s="4">
        <f t="shared" si="55"/>
        <v>21</v>
      </c>
      <c r="DJ14" s="4">
        <f t="shared" si="55"/>
        <v>20</v>
      </c>
      <c r="DK14" s="27">
        <f t="shared" si="41"/>
        <v>0.95238095238095233</v>
      </c>
      <c r="DM14" s="4">
        <f t="shared" si="42"/>
        <v>270</v>
      </c>
      <c r="DN14" s="4">
        <f t="shared" si="42"/>
        <v>255</v>
      </c>
      <c r="DO14" s="27">
        <f t="shared" si="43"/>
        <v>0.94444444444444442</v>
      </c>
      <c r="DQ14" s="4">
        <v>80</v>
      </c>
      <c r="DS14" t="s">
        <v>26</v>
      </c>
      <c r="DT14" s="4">
        <f t="shared" si="56"/>
        <v>27</v>
      </c>
      <c r="DU14" s="4">
        <f t="shared" si="56"/>
        <v>26</v>
      </c>
      <c r="DV14" s="27">
        <f t="shared" si="45"/>
        <v>0.96296296296296291</v>
      </c>
      <c r="DX14" s="4">
        <f t="shared" si="46"/>
        <v>297</v>
      </c>
      <c r="DY14" s="4">
        <f t="shared" si="46"/>
        <v>281</v>
      </c>
      <c r="DZ14" s="27">
        <f t="shared" si="47"/>
        <v>0.94612794612794615</v>
      </c>
      <c r="EB14" s="4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30</v>
      </c>
      <c r="AK16" s="14">
        <f>SUM(AK11:AK15)</f>
        <v>28</v>
      </c>
      <c r="AL16" s="25">
        <f t="shared" ref="AL16" si="62">AK16/AJ16</f>
        <v>0.93333333333333335</v>
      </c>
      <c r="AM16" s="21"/>
      <c r="AN16" s="14">
        <f>SUM(AN11:AN15)</f>
        <v>163</v>
      </c>
      <c r="AO16" s="14">
        <f>SUM(AO11:AO15)</f>
        <v>151</v>
      </c>
      <c r="AP16" s="25">
        <f t="shared" ref="AP16" si="63">AO16/AN16</f>
        <v>0.92638036809815949</v>
      </c>
      <c r="AT16" s="21" t="s">
        <v>17</v>
      </c>
      <c r="AU16" s="14">
        <f>SUM(AU11:AU15)</f>
        <v>39</v>
      </c>
      <c r="AV16" s="14">
        <f>SUM(AV11:AV15)</f>
        <v>36</v>
      </c>
      <c r="AW16" s="25">
        <f t="shared" ref="AW16" si="64">AV16/AU16</f>
        <v>0.92307692307692313</v>
      </c>
      <c r="AX16" s="21"/>
      <c r="AY16" s="14">
        <f>SUM(AY11:AY15)</f>
        <v>202</v>
      </c>
      <c r="AZ16" s="14">
        <f>SUM(AZ11:AZ15)</f>
        <v>187</v>
      </c>
      <c r="BA16" s="25">
        <f t="shared" ref="BA16" si="65">AZ16/AY16</f>
        <v>0.92574257425742579</v>
      </c>
      <c r="BE16" s="21" t="s">
        <v>17</v>
      </c>
      <c r="BF16" s="14">
        <f>SUM(BF11:BF15)</f>
        <v>42</v>
      </c>
      <c r="BG16" s="14">
        <f>SUM(BG11:BG15)</f>
        <v>38</v>
      </c>
      <c r="BH16" s="25">
        <f t="shared" ref="BH16" si="66">BG16/BF16</f>
        <v>0.90476190476190477</v>
      </c>
      <c r="BI16" s="21"/>
      <c r="BJ16" s="14">
        <f>SUM(BJ11:BJ15)</f>
        <v>244</v>
      </c>
      <c r="BK16" s="14">
        <f>SUM(BK11:BK15)</f>
        <v>225</v>
      </c>
      <c r="BL16" s="25">
        <f t="shared" ref="BL16" si="67">BK16/BJ16</f>
        <v>0.92213114754098358</v>
      </c>
      <c r="BP16" s="21" t="s">
        <v>17</v>
      </c>
      <c r="BQ16" s="14">
        <f>SUM(BQ11:BQ15)</f>
        <v>47</v>
      </c>
      <c r="BR16" s="14">
        <f>SUM(BR11:BR15)</f>
        <v>44</v>
      </c>
      <c r="BS16" s="25">
        <f t="shared" ref="BS16" si="68">BR16/BQ16</f>
        <v>0.93617021276595747</v>
      </c>
      <c r="BT16" s="21"/>
      <c r="BU16" s="14">
        <f>SUM(BU11:BU15)</f>
        <v>291</v>
      </c>
      <c r="BV16" s="14">
        <f>SUM(BV11:BV15)</f>
        <v>269</v>
      </c>
      <c r="BW16" s="25">
        <f t="shared" ref="BW16" si="69">BV16/BU16</f>
        <v>0.92439862542955331</v>
      </c>
      <c r="CA16" s="21" t="s">
        <v>17</v>
      </c>
      <c r="CB16" s="14">
        <f>SUM(CB11:CB15)</f>
        <v>46</v>
      </c>
      <c r="CC16" s="14">
        <f>SUM(CC11:CC15)</f>
        <v>45</v>
      </c>
      <c r="CD16" s="25">
        <f t="shared" ref="CD16" si="70">CC16/CB16</f>
        <v>0.97826086956521741</v>
      </c>
      <c r="CE16" s="21"/>
      <c r="CF16" s="14">
        <f>SUM(CF11:CF15)</f>
        <v>337</v>
      </c>
      <c r="CG16" s="14">
        <f>SUM(CG11:CG15)</f>
        <v>314</v>
      </c>
      <c r="CH16" s="25">
        <f t="shared" ref="CH16" si="71">CG16/CF16</f>
        <v>0.93175074183976259</v>
      </c>
      <c r="CL16" s="21" t="s">
        <v>17</v>
      </c>
      <c r="CM16" s="14">
        <f>SUM(CM11:CM15)</f>
        <v>50</v>
      </c>
      <c r="CN16" s="14">
        <f>SUM(CN11:CN15)</f>
        <v>49</v>
      </c>
      <c r="CO16" s="25">
        <f t="shared" ref="CO16" si="72">CN16/CM16</f>
        <v>0.98</v>
      </c>
      <c r="CP16" s="21"/>
      <c r="CQ16" s="14">
        <f>SUM(CQ11:CQ15)</f>
        <v>387</v>
      </c>
      <c r="CR16" s="14">
        <f>SUM(CR11:CR15)</f>
        <v>363</v>
      </c>
      <c r="CS16" s="25">
        <f t="shared" ref="CS16" si="73">CR16/CQ16</f>
        <v>0.93798449612403101</v>
      </c>
      <c r="CW16" s="21" t="s">
        <v>17</v>
      </c>
      <c r="CX16" s="14">
        <f>SUM(CX11:CX15)</f>
        <v>64</v>
      </c>
      <c r="CY16" s="14">
        <f>SUM(CY11:CY15)</f>
        <v>62</v>
      </c>
      <c r="CZ16" s="25">
        <f t="shared" ref="CZ16" si="74">CY16/CX16</f>
        <v>0.96875</v>
      </c>
      <c r="DA16" s="21"/>
      <c r="DB16" s="14">
        <f>SUM(DB11:DB15)</f>
        <v>451</v>
      </c>
      <c r="DC16" s="14">
        <f>SUM(DC11:DC15)</f>
        <v>425</v>
      </c>
      <c r="DD16" s="25">
        <f t="shared" ref="DD16" si="75">DC16/DB16</f>
        <v>0.94235033259423506</v>
      </c>
      <c r="DH16" s="21" t="s">
        <v>17</v>
      </c>
      <c r="DI16" s="14">
        <f>SUM(DI11:DI15)</f>
        <v>39</v>
      </c>
      <c r="DJ16" s="14">
        <f>SUM(DJ11:DJ15)</f>
        <v>37</v>
      </c>
      <c r="DK16" s="25">
        <f t="shared" ref="DK16" si="76">DJ16/DI16</f>
        <v>0.94871794871794868</v>
      </c>
      <c r="DL16" s="21"/>
      <c r="DM16" s="14">
        <f>SUM(DM11:DM15)</f>
        <v>490</v>
      </c>
      <c r="DN16" s="14">
        <f>SUM(DN11:DN15)</f>
        <v>462</v>
      </c>
      <c r="DO16" s="25">
        <f t="shared" ref="DO16" si="77">DN16/DM16</f>
        <v>0.94285714285714284</v>
      </c>
      <c r="DS16" s="21" t="s">
        <v>17</v>
      </c>
      <c r="DT16" s="14">
        <f>SUM(DT11:DT15)</f>
        <v>43</v>
      </c>
      <c r="DU16" s="14">
        <f>SUM(DU11:DU15)</f>
        <v>42</v>
      </c>
      <c r="DV16" s="25">
        <f t="shared" ref="DV16" si="78">DU16/DT16</f>
        <v>0.97674418604651159</v>
      </c>
      <c r="DW16" s="21"/>
      <c r="DX16" s="14">
        <f>SUM(DX11:DX15)</f>
        <v>533</v>
      </c>
      <c r="DY16" s="14">
        <f>SUM(DY11:DY15)</f>
        <v>504</v>
      </c>
      <c r="DZ16" s="25">
        <f t="shared" ref="DZ16" si="79">DY16/DX16</f>
        <v>0.9455909943714822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90</v>
      </c>
      <c r="AS22" s="3" t="s">
        <v>51</v>
      </c>
      <c r="AT22" s="3" t="s">
        <v>43</v>
      </c>
      <c r="AV22" s="16" t="s">
        <v>35</v>
      </c>
      <c r="AZ22" s="16" t="s">
        <v>91</v>
      </c>
      <c r="BD22" s="3" t="s">
        <v>51</v>
      </c>
      <c r="BE22" s="3" t="s">
        <v>43</v>
      </c>
      <c r="BG22" s="16" t="s">
        <v>36</v>
      </c>
      <c r="BK22" s="16" t="s">
        <v>92</v>
      </c>
      <c r="BO22" s="3" t="s">
        <v>51</v>
      </c>
      <c r="BP22" s="3" t="s">
        <v>43</v>
      </c>
      <c r="BR22" s="16" t="s">
        <v>70</v>
      </c>
      <c r="BV22" s="16" t="s">
        <v>93</v>
      </c>
      <c r="BZ22" s="3" t="s">
        <v>51</v>
      </c>
      <c r="CA22" s="3" t="s">
        <v>43</v>
      </c>
      <c r="CC22" s="16" t="s">
        <v>72</v>
      </c>
      <c r="CG22" s="16" t="s">
        <v>94</v>
      </c>
      <c r="CK22" s="3" t="s">
        <v>51</v>
      </c>
      <c r="CL22" s="3" t="s">
        <v>43</v>
      </c>
      <c r="CN22" s="16" t="s">
        <v>73</v>
      </c>
      <c r="CR22" s="16" t="s">
        <v>95</v>
      </c>
      <c r="CV22" s="3" t="s">
        <v>51</v>
      </c>
      <c r="CW22" s="3" t="s">
        <v>43</v>
      </c>
      <c r="CY22" s="16" t="s">
        <v>77</v>
      </c>
      <c r="DC22" s="16" t="s">
        <v>96</v>
      </c>
      <c r="DG22" s="3" t="s">
        <v>51</v>
      </c>
      <c r="DH22" s="3" t="s">
        <v>43</v>
      </c>
      <c r="DJ22" s="16" t="s">
        <v>79</v>
      </c>
      <c r="DN22" s="16" t="s">
        <v>97</v>
      </c>
      <c r="DR22" s="3" t="s">
        <v>51</v>
      </c>
      <c r="DS22" s="3" t="s">
        <v>43</v>
      </c>
      <c r="DU22" s="16" t="s">
        <v>81</v>
      </c>
      <c r="DY22" s="16" t="s">
        <v>98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4" t="s">
        <v>5</v>
      </c>
      <c r="DA24" s="4"/>
      <c r="DB24" s="4" t="s">
        <v>3</v>
      </c>
      <c r="DC24" s="4" t="s">
        <v>4</v>
      </c>
      <c r="DD24" s="4" t="s">
        <v>5</v>
      </c>
      <c r="DE24" s="4"/>
      <c r="DF24" s="4" t="s">
        <v>18</v>
      </c>
      <c r="DH24" s="4"/>
      <c r="DI24" s="4" t="s">
        <v>3</v>
      </c>
      <c r="DJ24" s="4" t="s">
        <v>4</v>
      </c>
      <c r="DK24" s="4" t="s">
        <v>5</v>
      </c>
      <c r="DL24" s="4"/>
      <c r="DM24" s="4" t="s">
        <v>3</v>
      </c>
      <c r="DN24" s="4" t="s">
        <v>4</v>
      </c>
      <c r="DO24" s="4" t="s">
        <v>5</v>
      </c>
      <c r="DP24" s="4"/>
      <c r="DQ24" s="4" t="s">
        <v>18</v>
      </c>
      <c r="DS24" s="4"/>
      <c r="DT24" s="4" t="s">
        <v>3</v>
      </c>
      <c r="DU24" s="4" t="s">
        <v>4</v>
      </c>
      <c r="DV24" s="4" t="s">
        <v>5</v>
      </c>
      <c r="DW24" s="4"/>
      <c r="DX24" s="4" t="s">
        <v>3</v>
      </c>
      <c r="DY24" s="4" t="s">
        <v>4</v>
      </c>
      <c r="DZ24" s="4" t="s">
        <v>5</v>
      </c>
      <c r="EA24" s="4"/>
      <c r="EB24" s="4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4" t="s">
        <v>9</v>
      </c>
      <c r="DA25" s="4"/>
      <c r="DB25" s="4" t="s">
        <v>7</v>
      </c>
      <c r="DC25" s="4" t="s">
        <v>8</v>
      </c>
      <c r="DD25" s="4" t="s">
        <v>10</v>
      </c>
      <c r="DE25" s="4"/>
      <c r="DF25" s="4" t="s">
        <v>5</v>
      </c>
      <c r="DH25" s="4" t="s">
        <v>6</v>
      </c>
      <c r="DI25" s="4" t="s">
        <v>7</v>
      </c>
      <c r="DJ25" s="4" t="s">
        <v>8</v>
      </c>
      <c r="DK25" s="4" t="s">
        <v>9</v>
      </c>
      <c r="DL25" s="4"/>
      <c r="DM25" s="4" t="s">
        <v>7</v>
      </c>
      <c r="DN25" s="4" t="s">
        <v>8</v>
      </c>
      <c r="DO25" s="4" t="s">
        <v>10</v>
      </c>
      <c r="DP25" s="4"/>
      <c r="DQ25" s="4" t="s">
        <v>5</v>
      </c>
      <c r="DS25" s="4" t="s">
        <v>6</v>
      </c>
      <c r="DT25" s="4" t="s">
        <v>7</v>
      </c>
      <c r="DU25" s="4" t="s">
        <v>8</v>
      </c>
      <c r="DV25" s="4" t="s">
        <v>9</v>
      </c>
      <c r="DW25" s="4"/>
      <c r="DX25" s="4" t="s">
        <v>7</v>
      </c>
      <c r="DY25" s="4" t="s">
        <v>8</v>
      </c>
      <c r="DZ25" s="4" t="s">
        <v>10</v>
      </c>
      <c r="EA25" s="4"/>
      <c r="EB25" s="4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4" t="s">
        <v>12</v>
      </c>
      <c r="DA26" s="4"/>
      <c r="DB26" s="4" t="s">
        <v>11</v>
      </c>
      <c r="DC26" s="4" t="s">
        <v>11</v>
      </c>
      <c r="DD26" s="4" t="s">
        <v>12</v>
      </c>
      <c r="DE26" s="4"/>
      <c r="DF26" s="4" t="s">
        <v>12</v>
      </c>
      <c r="DH26" s="4"/>
      <c r="DI26" s="4" t="s">
        <v>11</v>
      </c>
      <c r="DJ26" s="4" t="s">
        <v>11</v>
      </c>
      <c r="DK26" s="4" t="s">
        <v>12</v>
      </c>
      <c r="DL26" s="4"/>
      <c r="DM26" s="4" t="s">
        <v>11</v>
      </c>
      <c r="DN26" s="4" t="s">
        <v>11</v>
      </c>
      <c r="DO26" s="4" t="s">
        <v>12</v>
      </c>
      <c r="DP26" s="4"/>
      <c r="DQ26" s="4" t="s">
        <v>12</v>
      </c>
      <c r="DS26" s="4"/>
      <c r="DT26" s="4" t="s">
        <v>11</v>
      </c>
      <c r="DU26" s="4" t="s">
        <v>11</v>
      </c>
      <c r="DV26" s="4" t="s">
        <v>12</v>
      </c>
      <c r="DW26" s="4"/>
      <c r="DX26" s="4" t="s">
        <v>11</v>
      </c>
      <c r="DY26" s="4" t="s">
        <v>11</v>
      </c>
      <c r="DZ26" s="4" t="s">
        <v>12</v>
      </c>
      <c r="EA26" s="4"/>
      <c r="EB26" s="4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3</v>
      </c>
      <c r="AK28" s="4">
        <v>3</v>
      </c>
      <c r="AL28" s="23">
        <f t="shared" ref="AL28:AL31" si="84">AK28/AJ28</f>
        <v>1</v>
      </c>
      <c r="AN28" s="4">
        <f t="shared" ref="AN28:AO31" si="85">AC28+AJ28</f>
        <v>10</v>
      </c>
      <c r="AO28" s="4">
        <f t="shared" si="85"/>
        <v>9</v>
      </c>
      <c r="AP28" s="23">
        <f>AO28/AN28</f>
        <v>0.9</v>
      </c>
      <c r="AR28" s="6">
        <v>85</v>
      </c>
      <c r="AT28" t="s">
        <v>14</v>
      </c>
      <c r="AU28" s="4">
        <v>4</v>
      </c>
      <c r="AV28" s="4">
        <v>4</v>
      </c>
      <c r="AW28" s="23">
        <f t="shared" ref="AW28:AW31" si="86">AV28/AU28</f>
        <v>1</v>
      </c>
      <c r="AY28" s="4">
        <f t="shared" ref="AY28:AZ31" si="87">AN28+AU28</f>
        <v>14</v>
      </c>
      <c r="AZ28" s="4">
        <f t="shared" si="87"/>
        <v>13</v>
      </c>
      <c r="BA28" s="23">
        <f>AZ28/AY28</f>
        <v>0.9285714285714286</v>
      </c>
      <c r="BC28" s="6">
        <v>85</v>
      </c>
      <c r="BE28" t="s">
        <v>14</v>
      </c>
      <c r="BF28" s="4">
        <v>2</v>
      </c>
      <c r="BG28" s="4">
        <v>2</v>
      </c>
      <c r="BH28" s="23">
        <f t="shared" ref="BH28:BH31" si="88">BG28/BF28</f>
        <v>1</v>
      </c>
      <c r="BJ28" s="4">
        <f t="shared" ref="BJ28:BK31" si="89">AY28+BF28</f>
        <v>16</v>
      </c>
      <c r="BK28" s="4">
        <f t="shared" si="89"/>
        <v>15</v>
      </c>
      <c r="BL28" s="23">
        <f>BK28/BJ28</f>
        <v>0.9375</v>
      </c>
      <c r="BN28" s="6">
        <v>85</v>
      </c>
      <c r="BP28" t="s">
        <v>14</v>
      </c>
      <c r="BQ28" s="4">
        <v>4</v>
      </c>
      <c r="BR28" s="4">
        <v>4</v>
      </c>
      <c r="BS28" s="23">
        <f t="shared" ref="BS28:BS31" si="90">BR28/BQ28</f>
        <v>1</v>
      </c>
      <c r="BU28" s="4">
        <f t="shared" ref="BU28:BV31" si="91">BJ28+BQ28</f>
        <v>20</v>
      </c>
      <c r="BV28" s="4">
        <f t="shared" si="91"/>
        <v>19</v>
      </c>
      <c r="BW28" s="23">
        <f>BV28/BU28</f>
        <v>0.95</v>
      </c>
      <c r="BY28" s="6">
        <v>85</v>
      </c>
      <c r="CA28" t="s">
        <v>14</v>
      </c>
      <c r="CB28" s="4">
        <v>5</v>
      </c>
      <c r="CC28" s="4">
        <v>5</v>
      </c>
      <c r="CD28" s="23">
        <f t="shared" ref="CD28:CD31" si="92">CC28/CB28</f>
        <v>1</v>
      </c>
      <c r="CF28" s="4">
        <f t="shared" ref="CF28:CG31" si="93">BU28+CB28</f>
        <v>25</v>
      </c>
      <c r="CG28" s="4">
        <f t="shared" si="93"/>
        <v>24</v>
      </c>
      <c r="CH28" s="23">
        <f>CG28/CF28</f>
        <v>0.96</v>
      </c>
      <c r="CJ28" s="6">
        <v>85</v>
      </c>
      <c r="CL28" t="s">
        <v>14</v>
      </c>
      <c r="CM28" s="4">
        <v>6</v>
      </c>
      <c r="CN28" s="4">
        <v>6</v>
      </c>
      <c r="CO28" s="23">
        <f t="shared" ref="CO28:CO31" si="94">CN28/CM28</f>
        <v>1</v>
      </c>
      <c r="CQ28" s="4">
        <f t="shared" ref="CQ28:CR31" si="95">CF28+CM28</f>
        <v>31</v>
      </c>
      <c r="CR28" s="4">
        <f t="shared" si="95"/>
        <v>30</v>
      </c>
      <c r="CS28" s="23">
        <f>CR28/CQ28</f>
        <v>0.967741935483871</v>
      </c>
      <c r="CU28" s="6">
        <v>85</v>
      </c>
      <c r="CW28" t="s">
        <v>14</v>
      </c>
      <c r="CX28" s="4">
        <v>4</v>
      </c>
      <c r="CY28" s="4">
        <v>4</v>
      </c>
      <c r="CZ28" s="27">
        <f t="shared" ref="CZ28:CZ31" si="96">CY28/CX28</f>
        <v>1</v>
      </c>
      <c r="DB28" s="4">
        <f t="shared" ref="DB28:DC31" si="97">CQ28+CX28</f>
        <v>35</v>
      </c>
      <c r="DC28" s="4">
        <f t="shared" si="97"/>
        <v>34</v>
      </c>
      <c r="DD28" s="27">
        <f>DC28/DB28</f>
        <v>0.97142857142857142</v>
      </c>
      <c r="DF28" s="4">
        <v>85</v>
      </c>
      <c r="DH28" t="s">
        <v>14</v>
      </c>
      <c r="DI28" s="4">
        <v>2</v>
      </c>
      <c r="DJ28" s="4">
        <v>2</v>
      </c>
      <c r="DK28" s="27">
        <f t="shared" ref="DK28:DK31" si="98">DJ28/DI28</f>
        <v>1</v>
      </c>
      <c r="DM28" s="4">
        <f t="shared" ref="DM28:DN31" si="99">DB28+DI28</f>
        <v>37</v>
      </c>
      <c r="DN28" s="4">
        <f t="shared" si="99"/>
        <v>36</v>
      </c>
      <c r="DO28" s="27">
        <f>DN28/DM28</f>
        <v>0.97297297297297303</v>
      </c>
      <c r="DQ28" s="4">
        <v>85</v>
      </c>
      <c r="DS28" t="s">
        <v>14</v>
      </c>
      <c r="DT28" s="4">
        <v>1</v>
      </c>
      <c r="DU28" s="4">
        <v>1</v>
      </c>
      <c r="DV28" s="27">
        <f t="shared" ref="DV28:DV31" si="100">DU28/DT28</f>
        <v>1</v>
      </c>
      <c r="DX28" s="4">
        <f t="shared" ref="DX28:DY31" si="101">DM28+DT28</f>
        <v>38</v>
      </c>
      <c r="DY28" s="4">
        <f t="shared" si="101"/>
        <v>37</v>
      </c>
      <c r="DZ28" s="27">
        <f>DY28/DX28</f>
        <v>0.97368421052631582</v>
      </c>
      <c r="EB28" s="4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>
        <v>2</v>
      </c>
      <c r="AK29" s="4">
        <v>2</v>
      </c>
      <c r="AL29" s="23">
        <f t="shared" si="84"/>
        <v>1</v>
      </c>
      <c r="AN29" s="4">
        <f t="shared" si="85"/>
        <v>9</v>
      </c>
      <c r="AO29" s="4">
        <f t="shared" si="85"/>
        <v>8</v>
      </c>
      <c r="AP29" s="23">
        <f t="shared" ref="AP29:AP31" si="107">AO29/AN29</f>
        <v>0.88888888888888884</v>
      </c>
      <c r="AR29" s="6">
        <v>85</v>
      </c>
      <c r="AT29" t="s">
        <v>15</v>
      </c>
      <c r="AU29" s="4">
        <v>3</v>
      </c>
      <c r="AV29" s="4">
        <v>3</v>
      </c>
      <c r="AW29" s="23">
        <f t="shared" si="86"/>
        <v>1</v>
      </c>
      <c r="AY29" s="4">
        <f t="shared" si="87"/>
        <v>12</v>
      </c>
      <c r="AZ29" s="4">
        <f t="shared" si="87"/>
        <v>11</v>
      </c>
      <c r="BA29" s="23">
        <f t="shared" ref="BA29:BA31" si="108">AZ29/AY29</f>
        <v>0.91666666666666663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15</v>
      </c>
      <c r="BK29" s="4">
        <f t="shared" si="89"/>
        <v>14</v>
      </c>
      <c r="BL29" s="23">
        <f t="shared" ref="BL29:BL31" si="109">BK29/BJ29</f>
        <v>0.93333333333333335</v>
      </c>
      <c r="BN29" s="6">
        <v>85</v>
      </c>
      <c r="BP29" t="s">
        <v>15</v>
      </c>
      <c r="BQ29" s="4">
        <v>3</v>
      </c>
      <c r="BR29" s="4">
        <v>3</v>
      </c>
      <c r="BS29" s="23">
        <f t="shared" si="90"/>
        <v>1</v>
      </c>
      <c r="BU29" s="4">
        <f t="shared" si="91"/>
        <v>18</v>
      </c>
      <c r="BV29" s="4">
        <f t="shared" si="91"/>
        <v>17</v>
      </c>
      <c r="BW29" s="23">
        <f t="shared" ref="BW29:BW31" si="110">BV29/BU29</f>
        <v>0.94444444444444442</v>
      </c>
      <c r="BY29" s="6">
        <v>85</v>
      </c>
      <c r="CA29" t="s">
        <v>15</v>
      </c>
      <c r="CB29" s="4">
        <v>4</v>
      </c>
      <c r="CC29" s="4">
        <v>4</v>
      </c>
      <c r="CD29" s="23">
        <f t="shared" si="92"/>
        <v>1</v>
      </c>
      <c r="CF29" s="4">
        <f t="shared" si="93"/>
        <v>22</v>
      </c>
      <c r="CG29" s="4">
        <f t="shared" si="93"/>
        <v>21</v>
      </c>
      <c r="CH29" s="23">
        <f t="shared" ref="CH29:CH31" si="111">CG29/CF29</f>
        <v>0.95454545454545459</v>
      </c>
      <c r="CJ29" s="6">
        <v>85</v>
      </c>
      <c r="CL29" t="s">
        <v>15</v>
      </c>
      <c r="CM29" s="4">
        <v>2</v>
      </c>
      <c r="CN29" s="4">
        <v>2</v>
      </c>
      <c r="CO29" s="23">
        <f t="shared" si="94"/>
        <v>1</v>
      </c>
      <c r="CQ29" s="4">
        <f t="shared" si="95"/>
        <v>24</v>
      </c>
      <c r="CR29" s="4">
        <f t="shared" si="95"/>
        <v>23</v>
      </c>
      <c r="CS29" s="23">
        <f t="shared" ref="CS29:CS31" si="112">CR29/CQ29</f>
        <v>0.95833333333333337</v>
      </c>
      <c r="CU29" s="6">
        <v>85</v>
      </c>
      <c r="CW29" t="s">
        <v>15</v>
      </c>
      <c r="CX29" s="4">
        <v>5</v>
      </c>
      <c r="CY29" s="4">
        <v>5</v>
      </c>
      <c r="CZ29" s="27">
        <f t="shared" si="96"/>
        <v>1</v>
      </c>
      <c r="DB29" s="4">
        <f t="shared" si="97"/>
        <v>29</v>
      </c>
      <c r="DC29" s="4">
        <f t="shared" si="97"/>
        <v>28</v>
      </c>
      <c r="DD29" s="27">
        <f t="shared" ref="DD29:DD31" si="113">DC29/DB29</f>
        <v>0.96551724137931039</v>
      </c>
      <c r="DF29" s="4">
        <v>85</v>
      </c>
      <c r="DH29" t="s">
        <v>15</v>
      </c>
      <c r="DI29" s="4">
        <v>5</v>
      </c>
      <c r="DJ29" s="4">
        <v>5</v>
      </c>
      <c r="DK29" s="27">
        <f t="shared" si="98"/>
        <v>1</v>
      </c>
      <c r="DM29" s="4">
        <f t="shared" si="99"/>
        <v>34</v>
      </c>
      <c r="DN29" s="4">
        <f t="shared" si="99"/>
        <v>33</v>
      </c>
      <c r="DO29" s="27">
        <f t="shared" ref="DO29:DO31" si="114">DN29/DM29</f>
        <v>0.97058823529411764</v>
      </c>
      <c r="DQ29" s="4">
        <v>85</v>
      </c>
      <c r="DS29" t="s">
        <v>15</v>
      </c>
      <c r="DT29" s="4">
        <v>4</v>
      </c>
      <c r="DU29" s="4">
        <v>4</v>
      </c>
      <c r="DV29" s="27">
        <f t="shared" si="100"/>
        <v>1</v>
      </c>
      <c r="DX29" s="4">
        <f t="shared" si="101"/>
        <v>38</v>
      </c>
      <c r="DY29" s="4">
        <f t="shared" si="101"/>
        <v>37</v>
      </c>
      <c r="DZ29" s="27">
        <f t="shared" ref="DZ29:DZ31" si="115">DY29/DX29</f>
        <v>0.97368421052631582</v>
      </c>
      <c r="EB29" s="4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3</v>
      </c>
      <c r="AK30" s="4">
        <v>3</v>
      </c>
      <c r="AL30" s="23">
        <f t="shared" si="84"/>
        <v>1</v>
      </c>
      <c r="AN30" s="4">
        <f t="shared" si="85"/>
        <v>18</v>
      </c>
      <c r="AO30" s="4">
        <f t="shared" si="85"/>
        <v>17</v>
      </c>
      <c r="AP30" s="23">
        <f t="shared" si="107"/>
        <v>0.94444444444444442</v>
      </c>
      <c r="AR30" s="6">
        <v>80</v>
      </c>
      <c r="AT30" t="s">
        <v>16</v>
      </c>
      <c r="AU30" s="4">
        <v>1</v>
      </c>
      <c r="AV30" s="4">
        <v>1</v>
      </c>
      <c r="AW30" s="23">
        <f t="shared" si="86"/>
        <v>1</v>
      </c>
      <c r="AY30" s="4">
        <f t="shared" si="87"/>
        <v>19</v>
      </c>
      <c r="AZ30" s="4">
        <f t="shared" si="87"/>
        <v>18</v>
      </c>
      <c r="BA30" s="23">
        <f t="shared" si="108"/>
        <v>0.94736842105263153</v>
      </c>
      <c r="BC30" s="6">
        <v>80</v>
      </c>
      <c r="BE30" t="s">
        <v>16</v>
      </c>
      <c r="BF30" s="4">
        <v>3</v>
      </c>
      <c r="BG30" s="4">
        <v>3</v>
      </c>
      <c r="BH30" s="23">
        <f t="shared" si="88"/>
        <v>1</v>
      </c>
      <c r="BJ30" s="4">
        <f t="shared" si="89"/>
        <v>22</v>
      </c>
      <c r="BK30" s="4">
        <f t="shared" si="89"/>
        <v>21</v>
      </c>
      <c r="BL30" s="23">
        <f t="shared" si="109"/>
        <v>0.95454545454545459</v>
      </c>
      <c r="BN30" s="6">
        <v>80</v>
      </c>
      <c r="BP30" t="s">
        <v>16</v>
      </c>
      <c r="BQ30" s="4">
        <v>3</v>
      </c>
      <c r="BR30" s="4">
        <v>2</v>
      </c>
      <c r="BS30" s="23">
        <f t="shared" si="90"/>
        <v>0.66666666666666663</v>
      </c>
      <c r="BU30" s="4">
        <f t="shared" si="91"/>
        <v>25</v>
      </c>
      <c r="BV30" s="4">
        <f t="shared" si="91"/>
        <v>23</v>
      </c>
      <c r="BW30" s="23">
        <f t="shared" si="110"/>
        <v>0.92</v>
      </c>
      <c r="BY30" s="6">
        <v>80</v>
      </c>
      <c r="CA30" t="s">
        <v>16</v>
      </c>
      <c r="CB30" s="4">
        <v>6</v>
      </c>
      <c r="CC30" s="4">
        <v>6</v>
      </c>
      <c r="CD30" s="23">
        <f t="shared" si="92"/>
        <v>1</v>
      </c>
      <c r="CF30" s="4">
        <f t="shared" si="93"/>
        <v>31</v>
      </c>
      <c r="CG30" s="4">
        <f t="shared" si="93"/>
        <v>29</v>
      </c>
      <c r="CH30" s="23">
        <f t="shared" si="111"/>
        <v>0.93548387096774188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35</v>
      </c>
      <c r="CR30" s="4">
        <f t="shared" si="95"/>
        <v>33</v>
      </c>
      <c r="CS30" s="23">
        <f t="shared" si="112"/>
        <v>0.94285714285714284</v>
      </c>
      <c r="CU30" s="6">
        <v>80</v>
      </c>
      <c r="CW30" t="s">
        <v>16</v>
      </c>
      <c r="CX30" s="4">
        <v>7</v>
      </c>
      <c r="CY30" s="4">
        <v>7</v>
      </c>
      <c r="CZ30" s="27">
        <f t="shared" si="96"/>
        <v>1</v>
      </c>
      <c r="DB30" s="4">
        <f t="shared" si="97"/>
        <v>42</v>
      </c>
      <c r="DC30" s="4">
        <f t="shared" si="97"/>
        <v>40</v>
      </c>
      <c r="DD30" s="27">
        <f t="shared" si="113"/>
        <v>0.95238095238095233</v>
      </c>
      <c r="DF30" s="4">
        <v>80</v>
      </c>
      <c r="DH30" t="s">
        <v>16</v>
      </c>
      <c r="DI30" s="4">
        <v>3</v>
      </c>
      <c r="DJ30" s="4">
        <v>3</v>
      </c>
      <c r="DK30" s="27">
        <f t="shared" si="98"/>
        <v>1</v>
      </c>
      <c r="DM30" s="4">
        <f t="shared" si="99"/>
        <v>45</v>
      </c>
      <c r="DN30" s="4">
        <f t="shared" si="99"/>
        <v>43</v>
      </c>
      <c r="DO30" s="27">
        <f t="shared" si="114"/>
        <v>0.9555555555555556</v>
      </c>
      <c r="DQ30" s="4">
        <v>80</v>
      </c>
      <c r="DS30" t="s">
        <v>16</v>
      </c>
      <c r="DT30" s="4">
        <v>6</v>
      </c>
      <c r="DU30" s="4">
        <v>6</v>
      </c>
      <c r="DV30" s="27">
        <f t="shared" si="100"/>
        <v>1</v>
      </c>
      <c r="DX30" s="4">
        <f t="shared" si="101"/>
        <v>51</v>
      </c>
      <c r="DY30" s="4">
        <f t="shared" si="101"/>
        <v>49</v>
      </c>
      <c r="DZ30" s="27">
        <f t="shared" si="115"/>
        <v>0.96078431372549022</v>
      </c>
      <c r="EB30" s="4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7</v>
      </c>
      <c r="AK31" s="4">
        <v>7</v>
      </c>
      <c r="AL31" s="23">
        <f t="shared" si="84"/>
        <v>1</v>
      </c>
      <c r="AN31" s="4">
        <f t="shared" si="85"/>
        <v>50</v>
      </c>
      <c r="AO31" s="4">
        <f t="shared" si="85"/>
        <v>45</v>
      </c>
      <c r="AP31" s="23">
        <f t="shared" si="107"/>
        <v>0.9</v>
      </c>
      <c r="AR31" s="6">
        <v>80</v>
      </c>
      <c r="AT31" t="s">
        <v>26</v>
      </c>
      <c r="AU31" s="4">
        <v>13</v>
      </c>
      <c r="AV31" s="4">
        <v>12</v>
      </c>
      <c r="AW31" s="23">
        <f t="shared" si="86"/>
        <v>0.92307692307692313</v>
      </c>
      <c r="AY31" s="4">
        <f t="shared" si="87"/>
        <v>63</v>
      </c>
      <c r="AZ31" s="4">
        <f t="shared" si="87"/>
        <v>57</v>
      </c>
      <c r="BA31" s="23">
        <f t="shared" si="108"/>
        <v>0.90476190476190477</v>
      </c>
      <c r="BC31" s="6">
        <v>80</v>
      </c>
      <c r="BE31" t="s">
        <v>26</v>
      </c>
      <c r="BF31" s="4">
        <v>11</v>
      </c>
      <c r="BG31" s="4">
        <v>10</v>
      </c>
      <c r="BH31" s="23">
        <f t="shared" si="88"/>
        <v>0.90909090909090906</v>
      </c>
      <c r="BJ31" s="4">
        <f t="shared" si="89"/>
        <v>74</v>
      </c>
      <c r="BK31" s="4">
        <f t="shared" si="89"/>
        <v>67</v>
      </c>
      <c r="BL31" s="23">
        <f t="shared" si="109"/>
        <v>0.90540540540540537</v>
      </c>
      <c r="BN31" s="6">
        <v>80</v>
      </c>
      <c r="BP31" t="s">
        <v>26</v>
      </c>
      <c r="BQ31" s="4">
        <v>10</v>
      </c>
      <c r="BR31" s="4">
        <v>9</v>
      </c>
      <c r="BS31" s="23">
        <f t="shared" si="90"/>
        <v>0.9</v>
      </c>
      <c r="BU31" s="4">
        <f t="shared" si="91"/>
        <v>84</v>
      </c>
      <c r="BV31" s="4">
        <f t="shared" si="91"/>
        <v>76</v>
      </c>
      <c r="BW31" s="23">
        <f t="shared" si="110"/>
        <v>0.90476190476190477</v>
      </c>
      <c r="BY31" s="6">
        <v>80</v>
      </c>
      <c r="CA31" t="s">
        <v>26</v>
      </c>
      <c r="CB31" s="4">
        <v>10</v>
      </c>
      <c r="CC31" s="4">
        <v>10</v>
      </c>
      <c r="CD31" s="23">
        <f t="shared" si="92"/>
        <v>1</v>
      </c>
      <c r="CF31" s="4">
        <f t="shared" si="93"/>
        <v>94</v>
      </c>
      <c r="CG31" s="4">
        <f t="shared" si="93"/>
        <v>86</v>
      </c>
      <c r="CH31" s="23">
        <f t="shared" si="111"/>
        <v>0.91489361702127658</v>
      </c>
      <c r="CJ31" s="6">
        <v>80</v>
      </c>
      <c r="CL31" t="s">
        <v>26</v>
      </c>
      <c r="CM31" s="4">
        <v>15</v>
      </c>
      <c r="CN31" s="4">
        <v>15</v>
      </c>
      <c r="CO31" s="23">
        <f t="shared" si="94"/>
        <v>1</v>
      </c>
      <c r="CQ31" s="4">
        <f t="shared" si="95"/>
        <v>109</v>
      </c>
      <c r="CR31" s="4">
        <f t="shared" si="95"/>
        <v>101</v>
      </c>
      <c r="CS31" s="23">
        <f t="shared" si="112"/>
        <v>0.92660550458715596</v>
      </c>
      <c r="CU31" s="6">
        <v>80</v>
      </c>
      <c r="CW31" t="s">
        <v>26</v>
      </c>
      <c r="CX31" s="4">
        <v>21</v>
      </c>
      <c r="CY31" s="4">
        <v>20</v>
      </c>
      <c r="CZ31" s="27">
        <f t="shared" si="96"/>
        <v>0.95238095238095233</v>
      </c>
      <c r="DB31" s="4">
        <f t="shared" si="97"/>
        <v>130</v>
      </c>
      <c r="DC31" s="4">
        <f t="shared" si="97"/>
        <v>121</v>
      </c>
      <c r="DD31" s="27">
        <f t="shared" si="113"/>
        <v>0.93076923076923079</v>
      </c>
      <c r="DF31" s="4">
        <v>80</v>
      </c>
      <c r="DH31" t="s">
        <v>26</v>
      </c>
      <c r="DI31" s="4">
        <v>14</v>
      </c>
      <c r="DJ31" s="4">
        <v>13</v>
      </c>
      <c r="DK31" s="27">
        <f t="shared" si="98"/>
        <v>0.9285714285714286</v>
      </c>
      <c r="DM31" s="4">
        <f t="shared" si="99"/>
        <v>144</v>
      </c>
      <c r="DN31" s="4">
        <f t="shared" si="99"/>
        <v>134</v>
      </c>
      <c r="DO31" s="27">
        <f t="shared" si="114"/>
        <v>0.93055555555555558</v>
      </c>
      <c r="DQ31" s="4">
        <v>80</v>
      </c>
      <c r="DS31" t="s">
        <v>26</v>
      </c>
      <c r="DT31" s="4">
        <v>16</v>
      </c>
      <c r="DU31" s="4">
        <v>15</v>
      </c>
      <c r="DV31" s="27">
        <f t="shared" si="100"/>
        <v>0.9375</v>
      </c>
      <c r="DX31" s="4">
        <f t="shared" si="101"/>
        <v>160</v>
      </c>
      <c r="DY31" s="4">
        <f t="shared" si="101"/>
        <v>149</v>
      </c>
      <c r="DZ31" s="27">
        <f t="shared" si="115"/>
        <v>0.93125000000000002</v>
      </c>
      <c r="EB31" s="4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6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7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8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19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0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1">AD33/AC33</f>
        <v>0.88888888888888884</v>
      </c>
      <c r="AI33" s="21" t="s">
        <v>17</v>
      </c>
      <c r="AJ33" s="14">
        <f>SUM(AJ28:AJ32)</f>
        <v>15</v>
      </c>
      <c r="AK33" s="14">
        <f>SUM(AK28:AK32)</f>
        <v>15</v>
      </c>
      <c r="AL33" s="25">
        <f t="shared" ref="AL33" si="122">AK33/AJ33</f>
        <v>1</v>
      </c>
      <c r="AM33" s="21"/>
      <c r="AN33" s="14">
        <f>SUM(AN28:AN32)</f>
        <v>87</v>
      </c>
      <c r="AO33" s="14">
        <f>SUM(AO28:AO32)</f>
        <v>79</v>
      </c>
      <c r="AP33" s="25">
        <f t="shared" ref="AP33" si="123">AO33/AN33</f>
        <v>0.90804597701149425</v>
      </c>
      <c r="AT33" s="21" t="s">
        <v>17</v>
      </c>
      <c r="AU33" s="14">
        <f>SUM(AU28:AU32)</f>
        <v>21</v>
      </c>
      <c r="AV33" s="14">
        <f>SUM(AV28:AV32)</f>
        <v>20</v>
      </c>
      <c r="AW33" s="25">
        <f t="shared" ref="AW33" si="124">AV33/AU33</f>
        <v>0.95238095238095233</v>
      </c>
      <c r="AX33" s="21"/>
      <c r="AY33" s="14">
        <f>SUM(AY28:AY32)</f>
        <v>108</v>
      </c>
      <c r="AZ33" s="14">
        <f>SUM(AZ28:AZ32)</f>
        <v>99</v>
      </c>
      <c r="BA33" s="25">
        <f t="shared" ref="BA33" si="125">AZ33/AY33</f>
        <v>0.91666666666666663</v>
      </c>
      <c r="BE33" s="21" t="s">
        <v>17</v>
      </c>
      <c r="BF33" s="14">
        <f>SUM(BF28:BF32)</f>
        <v>19</v>
      </c>
      <c r="BG33" s="14">
        <f>SUM(BG28:BG32)</f>
        <v>18</v>
      </c>
      <c r="BH33" s="25">
        <f t="shared" ref="BH33" si="126">BG33/BF33</f>
        <v>0.94736842105263153</v>
      </c>
      <c r="BI33" s="21"/>
      <c r="BJ33" s="14">
        <f>SUM(BJ28:BJ32)</f>
        <v>127</v>
      </c>
      <c r="BK33" s="14">
        <f>SUM(BK28:BK32)</f>
        <v>117</v>
      </c>
      <c r="BL33" s="25">
        <f t="shared" ref="BL33" si="127">BK33/BJ33</f>
        <v>0.92125984251968507</v>
      </c>
      <c r="BP33" s="21" t="s">
        <v>17</v>
      </c>
      <c r="BQ33" s="14">
        <f>SUM(BQ28:BQ32)</f>
        <v>20</v>
      </c>
      <c r="BR33" s="14">
        <f>SUM(BR28:BR32)</f>
        <v>18</v>
      </c>
      <c r="BS33" s="25">
        <f t="shared" ref="BS33" si="128">BR33/BQ33</f>
        <v>0.9</v>
      </c>
      <c r="BT33" s="21"/>
      <c r="BU33" s="14">
        <f>SUM(BU28:BU32)</f>
        <v>147</v>
      </c>
      <c r="BV33" s="14">
        <f>SUM(BV28:BV32)</f>
        <v>135</v>
      </c>
      <c r="BW33" s="25">
        <f t="shared" ref="BW33" si="129">BV33/BU33</f>
        <v>0.91836734693877553</v>
      </c>
      <c r="CA33" s="21" t="s">
        <v>17</v>
      </c>
      <c r="CB33" s="14">
        <f>SUM(CB28:CB32)</f>
        <v>25</v>
      </c>
      <c r="CC33" s="14">
        <f>SUM(CC28:CC32)</f>
        <v>25</v>
      </c>
      <c r="CD33" s="25">
        <f t="shared" ref="CD33" si="130">CC33/CB33</f>
        <v>1</v>
      </c>
      <c r="CE33" s="21"/>
      <c r="CF33" s="14">
        <f>SUM(CF28:CF32)</f>
        <v>172</v>
      </c>
      <c r="CG33" s="14">
        <f>SUM(CG28:CG32)</f>
        <v>160</v>
      </c>
      <c r="CH33" s="25">
        <f t="shared" ref="CH33" si="131">CG33/CF33</f>
        <v>0.93023255813953487</v>
      </c>
      <c r="CL33" s="21" t="s">
        <v>17</v>
      </c>
      <c r="CM33" s="14">
        <f>SUM(CM28:CM32)</f>
        <v>27</v>
      </c>
      <c r="CN33" s="14">
        <f>SUM(CN28:CN32)</f>
        <v>27</v>
      </c>
      <c r="CO33" s="25">
        <f t="shared" ref="CO33" si="132">CN33/CM33</f>
        <v>1</v>
      </c>
      <c r="CP33" s="21"/>
      <c r="CQ33" s="14">
        <f>SUM(CQ28:CQ32)</f>
        <v>199</v>
      </c>
      <c r="CR33" s="14">
        <f>SUM(CR28:CR32)</f>
        <v>187</v>
      </c>
      <c r="CS33" s="25">
        <f t="shared" ref="CS33" si="133">CR33/CQ33</f>
        <v>0.93969849246231152</v>
      </c>
      <c r="CW33" s="21" t="s">
        <v>17</v>
      </c>
      <c r="CX33" s="14">
        <f>SUM(CX28:CX32)</f>
        <v>37</v>
      </c>
      <c r="CY33" s="14">
        <f>SUM(CY28:CY32)</f>
        <v>36</v>
      </c>
      <c r="CZ33" s="25">
        <f t="shared" ref="CZ33" si="134">CY33/CX33</f>
        <v>0.97297297297297303</v>
      </c>
      <c r="DA33" s="21"/>
      <c r="DB33" s="14">
        <f>SUM(DB28:DB32)</f>
        <v>236</v>
      </c>
      <c r="DC33" s="14">
        <f>SUM(DC28:DC32)</f>
        <v>223</v>
      </c>
      <c r="DD33" s="25">
        <f t="shared" ref="DD33" si="135">DC33/DB33</f>
        <v>0.94491525423728817</v>
      </c>
      <c r="DH33" s="21" t="s">
        <v>17</v>
      </c>
      <c r="DI33" s="14">
        <f>SUM(DI28:DI32)</f>
        <v>24</v>
      </c>
      <c r="DJ33" s="14">
        <f>SUM(DJ28:DJ32)</f>
        <v>23</v>
      </c>
      <c r="DK33" s="25">
        <f t="shared" ref="DK33" si="136">DJ33/DI33</f>
        <v>0.95833333333333337</v>
      </c>
      <c r="DL33" s="21"/>
      <c r="DM33" s="14">
        <f>SUM(DM28:DM32)</f>
        <v>260</v>
      </c>
      <c r="DN33" s="14">
        <f>SUM(DN28:DN32)</f>
        <v>246</v>
      </c>
      <c r="DO33" s="25">
        <f t="shared" ref="DO33" si="137">DN33/DM33</f>
        <v>0.94615384615384612</v>
      </c>
      <c r="DS33" s="21" t="s">
        <v>17</v>
      </c>
      <c r="DT33" s="14">
        <f>SUM(DT28:DT32)</f>
        <v>27</v>
      </c>
      <c r="DU33" s="14">
        <f>SUM(DU28:DU32)</f>
        <v>26</v>
      </c>
      <c r="DV33" s="25">
        <f t="shared" ref="DV33" si="138">DU33/DT33</f>
        <v>0.96296296296296291</v>
      </c>
      <c r="DW33" s="21"/>
      <c r="DX33" s="14">
        <f>SUM(DX28:DX32)</f>
        <v>287</v>
      </c>
      <c r="DY33" s="14">
        <f>SUM(DY28:DY32)</f>
        <v>272</v>
      </c>
      <c r="DZ33" s="25">
        <f t="shared" ref="DZ33" si="139">DY33/DX33</f>
        <v>0.94773519163763065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/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90</v>
      </c>
      <c r="AS39" s="3" t="s">
        <v>52</v>
      </c>
      <c r="AT39" s="3" t="s">
        <v>48</v>
      </c>
      <c r="AV39" s="16" t="s">
        <v>35</v>
      </c>
      <c r="AZ39" s="16" t="s">
        <v>91</v>
      </c>
      <c r="BD39" s="3" t="s">
        <v>52</v>
      </c>
      <c r="BE39" s="3" t="s">
        <v>48</v>
      </c>
      <c r="BG39" s="16" t="s">
        <v>36</v>
      </c>
      <c r="BK39" s="16" t="s">
        <v>92</v>
      </c>
      <c r="BO39" s="3" t="s">
        <v>52</v>
      </c>
      <c r="BP39" s="3" t="s">
        <v>48</v>
      </c>
      <c r="BR39" s="16" t="s">
        <v>70</v>
      </c>
      <c r="BV39" s="16" t="s">
        <v>93</v>
      </c>
      <c r="BZ39" s="3" t="s">
        <v>52</v>
      </c>
      <c r="CA39" s="3" t="s">
        <v>48</v>
      </c>
      <c r="CC39" s="16" t="s">
        <v>72</v>
      </c>
      <c r="CG39" s="16" t="s">
        <v>94</v>
      </c>
      <c r="CK39" s="3" t="s">
        <v>52</v>
      </c>
      <c r="CL39" s="3" t="s">
        <v>48</v>
      </c>
      <c r="CN39" s="16" t="s">
        <v>73</v>
      </c>
      <c r="CR39" s="16" t="s">
        <v>95</v>
      </c>
      <c r="CV39" s="3" t="s">
        <v>52</v>
      </c>
      <c r="CW39" s="3" t="s">
        <v>48</v>
      </c>
      <c r="CY39" s="16" t="s">
        <v>77</v>
      </c>
      <c r="DC39" s="16" t="s">
        <v>96</v>
      </c>
      <c r="DG39" s="3" t="s">
        <v>52</v>
      </c>
      <c r="DH39" s="3" t="s">
        <v>48</v>
      </c>
      <c r="DJ39" s="16" t="s">
        <v>79</v>
      </c>
      <c r="DN39" s="16" t="s">
        <v>97</v>
      </c>
      <c r="DR39" s="3" t="s">
        <v>52</v>
      </c>
      <c r="DS39" s="3" t="s">
        <v>48</v>
      </c>
      <c r="DU39" s="16" t="s">
        <v>81</v>
      </c>
      <c r="DY39" s="16" t="s">
        <v>98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4" t="s">
        <v>5</v>
      </c>
      <c r="DA41" s="4"/>
      <c r="DB41" s="4" t="s">
        <v>3</v>
      </c>
      <c r="DC41" s="4" t="s">
        <v>4</v>
      </c>
      <c r="DD41" s="4" t="s">
        <v>5</v>
      </c>
      <c r="DE41" s="4"/>
      <c r="DF41" s="4" t="s">
        <v>18</v>
      </c>
      <c r="DH41" s="4"/>
      <c r="DI41" s="4" t="s">
        <v>3</v>
      </c>
      <c r="DJ41" s="4" t="s">
        <v>4</v>
      </c>
      <c r="DK41" s="4" t="s">
        <v>5</v>
      </c>
      <c r="DL41" s="4"/>
      <c r="DM41" s="4" t="s">
        <v>3</v>
      </c>
      <c r="DN41" s="4" t="s">
        <v>4</v>
      </c>
      <c r="DO41" s="4" t="s">
        <v>5</v>
      </c>
      <c r="DP41" s="4"/>
      <c r="DQ41" s="4" t="s">
        <v>18</v>
      </c>
      <c r="DS41" s="4"/>
      <c r="DT41" s="4" t="s">
        <v>3</v>
      </c>
      <c r="DU41" s="4" t="s">
        <v>4</v>
      </c>
      <c r="DV41" s="4" t="s">
        <v>5</v>
      </c>
      <c r="DW41" s="4"/>
      <c r="DX41" s="4" t="s">
        <v>3</v>
      </c>
      <c r="DY41" s="4" t="s">
        <v>4</v>
      </c>
      <c r="DZ41" s="4" t="s">
        <v>5</v>
      </c>
      <c r="EA41" s="4"/>
      <c r="EB41" s="4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4" t="s">
        <v>9</v>
      </c>
      <c r="DA42" s="4"/>
      <c r="DB42" s="4" t="s">
        <v>7</v>
      </c>
      <c r="DC42" s="4" t="s">
        <v>8</v>
      </c>
      <c r="DD42" s="4" t="s">
        <v>10</v>
      </c>
      <c r="DE42" s="4"/>
      <c r="DF42" s="4" t="s">
        <v>5</v>
      </c>
      <c r="DH42" s="4" t="s">
        <v>6</v>
      </c>
      <c r="DI42" s="4" t="s">
        <v>7</v>
      </c>
      <c r="DJ42" s="4" t="s">
        <v>8</v>
      </c>
      <c r="DK42" s="4" t="s">
        <v>9</v>
      </c>
      <c r="DL42" s="4"/>
      <c r="DM42" s="4" t="s">
        <v>7</v>
      </c>
      <c r="DN42" s="4" t="s">
        <v>8</v>
      </c>
      <c r="DO42" s="4" t="s">
        <v>10</v>
      </c>
      <c r="DP42" s="4"/>
      <c r="DQ42" s="4" t="s">
        <v>5</v>
      </c>
      <c r="DS42" s="4" t="s">
        <v>6</v>
      </c>
      <c r="DT42" s="4" t="s">
        <v>7</v>
      </c>
      <c r="DU42" s="4" t="s">
        <v>8</v>
      </c>
      <c r="DV42" s="4" t="s">
        <v>9</v>
      </c>
      <c r="DW42" s="4"/>
      <c r="DX42" s="4" t="s">
        <v>7</v>
      </c>
      <c r="DY42" s="4" t="s">
        <v>8</v>
      </c>
      <c r="DZ42" s="4" t="s">
        <v>10</v>
      </c>
      <c r="EA42" s="4"/>
      <c r="EB42" s="4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4" t="s">
        <v>12</v>
      </c>
      <c r="DA43" s="4"/>
      <c r="DB43" s="4" t="s">
        <v>11</v>
      </c>
      <c r="DC43" s="4" t="s">
        <v>11</v>
      </c>
      <c r="DD43" s="4" t="s">
        <v>12</v>
      </c>
      <c r="DE43" s="4"/>
      <c r="DF43" s="4" t="s">
        <v>12</v>
      </c>
      <c r="DH43" s="4"/>
      <c r="DI43" s="4" t="s">
        <v>11</v>
      </c>
      <c r="DJ43" s="4" t="s">
        <v>11</v>
      </c>
      <c r="DK43" s="4" t="s">
        <v>12</v>
      </c>
      <c r="DL43" s="4"/>
      <c r="DM43" s="4" t="s">
        <v>11</v>
      </c>
      <c r="DN43" s="4" t="s">
        <v>11</v>
      </c>
      <c r="DO43" s="4" t="s">
        <v>12</v>
      </c>
      <c r="DP43" s="4"/>
      <c r="DQ43" s="4" t="s">
        <v>12</v>
      </c>
      <c r="DS43" s="4"/>
      <c r="DT43" s="4" t="s">
        <v>11</v>
      </c>
      <c r="DU43" s="4" t="s">
        <v>11</v>
      </c>
      <c r="DV43" s="4" t="s">
        <v>12</v>
      </c>
      <c r="DW43" s="4"/>
      <c r="DX43" s="4" t="s">
        <v>11</v>
      </c>
      <c r="DY43" s="4" t="s">
        <v>11</v>
      </c>
      <c r="DZ43" s="4" t="s">
        <v>12</v>
      </c>
      <c r="EA43" s="4"/>
      <c r="EB43" s="4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0">O45/N45</f>
        <v>1</v>
      </c>
      <c r="R45" s="4">
        <f t="shared" ref="R45:S48" si="141">G45+N45</f>
        <v>1</v>
      </c>
      <c r="S45" s="4">
        <f t="shared" si="141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2">Z45/Y45</f>
        <v>1</v>
      </c>
      <c r="AC45" s="4">
        <f t="shared" ref="AC45:AD48" si="143">R45+Y45</f>
        <v>2</v>
      </c>
      <c r="AD45" s="4">
        <f t="shared" si="143"/>
        <v>2</v>
      </c>
      <c r="AE45" s="23">
        <f>AD45/AC45</f>
        <v>1</v>
      </c>
      <c r="AG45" s="6">
        <v>85</v>
      </c>
      <c r="AI45" t="s">
        <v>14</v>
      </c>
      <c r="AJ45" s="4">
        <v>2</v>
      </c>
      <c r="AK45" s="4">
        <v>2</v>
      </c>
      <c r="AL45" s="23">
        <f t="shared" ref="AL45:AL48" si="144">AK45/AJ45</f>
        <v>1</v>
      </c>
      <c r="AN45" s="4">
        <f t="shared" ref="AN45:AO48" si="145">AC45+AJ45</f>
        <v>4</v>
      </c>
      <c r="AO45" s="4">
        <f t="shared" si="145"/>
        <v>4</v>
      </c>
      <c r="AP45" s="23">
        <f>AO45/AN45</f>
        <v>1</v>
      </c>
      <c r="AR45" s="6">
        <v>85</v>
      </c>
      <c r="AT45" t="s">
        <v>14</v>
      </c>
      <c r="AU45" s="4">
        <v>2</v>
      </c>
      <c r="AV45" s="4">
        <v>2</v>
      </c>
      <c r="AW45" s="23">
        <f t="shared" ref="AW45:AW48" si="146">AV45/AU45</f>
        <v>1</v>
      </c>
      <c r="AY45" s="4">
        <f t="shared" ref="AY45:AZ48" si="147">AN45+AU45</f>
        <v>6</v>
      </c>
      <c r="AZ45" s="4">
        <f t="shared" si="147"/>
        <v>6</v>
      </c>
      <c r="BA45" s="23">
        <f>AZ45/AY45</f>
        <v>1</v>
      </c>
      <c r="BC45" s="6">
        <v>85</v>
      </c>
      <c r="BE45" t="s">
        <v>14</v>
      </c>
      <c r="BF45" s="4">
        <v>3</v>
      </c>
      <c r="BG45" s="4">
        <v>2</v>
      </c>
      <c r="BH45" s="23">
        <f t="shared" ref="BH45:BH48" si="148">BG45/BF45</f>
        <v>0.66666666666666663</v>
      </c>
      <c r="BJ45" s="4">
        <f t="shared" ref="BJ45:BK48" si="149">AY45+BF45</f>
        <v>9</v>
      </c>
      <c r="BK45" s="4">
        <f t="shared" si="149"/>
        <v>8</v>
      </c>
      <c r="BL45" s="23">
        <f>BK45/BJ45</f>
        <v>0.88888888888888884</v>
      </c>
      <c r="BN45" s="6">
        <v>85</v>
      </c>
      <c r="BP45" t="s">
        <v>14</v>
      </c>
      <c r="BQ45" s="4">
        <v>0</v>
      </c>
      <c r="BR45" s="4">
        <v>0</v>
      </c>
      <c r="BS45" s="23"/>
      <c r="BU45" s="4">
        <f t="shared" ref="BU45:BV48" si="150">BJ45+BQ45</f>
        <v>9</v>
      </c>
      <c r="BV45" s="4">
        <f t="shared" si="150"/>
        <v>8</v>
      </c>
      <c r="BW45" s="23">
        <f>BV45/BU45</f>
        <v>0.88888888888888884</v>
      </c>
      <c r="BY45" s="6">
        <v>85</v>
      </c>
      <c r="CA45" t="s">
        <v>14</v>
      </c>
      <c r="CB45" s="4">
        <v>0</v>
      </c>
      <c r="CC45" s="4">
        <v>0</v>
      </c>
      <c r="CD45" s="23"/>
      <c r="CF45" s="4">
        <f t="shared" ref="CF45:CG48" si="151">BU45+CB45</f>
        <v>9</v>
      </c>
      <c r="CG45" s="4">
        <f t="shared" si="151"/>
        <v>8</v>
      </c>
      <c r="CH45" s="23">
        <f>CG45/CF45</f>
        <v>0.88888888888888884</v>
      </c>
      <c r="CJ45" s="6">
        <v>85</v>
      </c>
      <c r="CL45" t="s">
        <v>14</v>
      </c>
      <c r="CM45" s="4">
        <v>1</v>
      </c>
      <c r="CN45" s="4">
        <v>1</v>
      </c>
      <c r="CO45" s="23">
        <f t="shared" ref="CO45:CO48" si="152">CN45/CM45</f>
        <v>1</v>
      </c>
      <c r="CQ45" s="4">
        <f t="shared" ref="CQ45:CR48" si="153">CF45+CM45</f>
        <v>10</v>
      </c>
      <c r="CR45" s="4">
        <f t="shared" si="153"/>
        <v>9</v>
      </c>
      <c r="CS45" s="23">
        <f>CR45/CQ45</f>
        <v>0.9</v>
      </c>
      <c r="CU45" s="6">
        <v>85</v>
      </c>
      <c r="CW45" t="s">
        <v>14</v>
      </c>
      <c r="CX45" s="4">
        <v>1</v>
      </c>
      <c r="CY45" s="4">
        <v>1</v>
      </c>
      <c r="CZ45" s="27">
        <f t="shared" ref="CZ45:CZ48" si="154">CY45/CX45</f>
        <v>1</v>
      </c>
      <c r="DB45" s="4">
        <f t="shared" ref="DB45:DC48" si="155">CQ45+CX45</f>
        <v>11</v>
      </c>
      <c r="DC45" s="4">
        <f t="shared" si="155"/>
        <v>10</v>
      </c>
      <c r="DD45" s="27">
        <f>DC45/DB45</f>
        <v>0.90909090909090906</v>
      </c>
      <c r="DF45" s="4">
        <v>85</v>
      </c>
      <c r="DH45" t="s">
        <v>14</v>
      </c>
      <c r="DI45" s="4">
        <v>2</v>
      </c>
      <c r="DJ45" s="4">
        <v>2</v>
      </c>
      <c r="DK45" s="27">
        <f t="shared" ref="DK45:DK48" si="156">DJ45/DI45</f>
        <v>1</v>
      </c>
      <c r="DM45" s="4">
        <f t="shared" ref="DM45:DN48" si="157">DB45+DI45</f>
        <v>13</v>
      </c>
      <c r="DN45" s="4">
        <f t="shared" si="157"/>
        <v>12</v>
      </c>
      <c r="DO45" s="27">
        <f>DN45/DM45</f>
        <v>0.92307692307692313</v>
      </c>
      <c r="DQ45" s="4">
        <v>85</v>
      </c>
      <c r="DS45" t="s">
        <v>14</v>
      </c>
      <c r="DT45" s="4">
        <v>1</v>
      </c>
      <c r="DU45" s="4">
        <v>1</v>
      </c>
      <c r="DV45" s="27">
        <f t="shared" ref="DV45:DV48" si="158">DU45/DT45</f>
        <v>1</v>
      </c>
      <c r="DX45" s="4">
        <f t="shared" ref="DX45:DY48" si="159">DM45+DT45</f>
        <v>14</v>
      </c>
      <c r="DY45" s="4">
        <f t="shared" si="159"/>
        <v>13</v>
      </c>
      <c r="DZ45" s="27">
        <f>DY45/DX45</f>
        <v>0.9285714285714286</v>
      </c>
      <c r="EB45" s="4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0">D46/C46</f>
        <v>1</v>
      </c>
      <c r="G46" s="4">
        <f t="shared" ref="G46:H48" si="161">C46+0</f>
        <v>1</v>
      </c>
      <c r="H46" s="4">
        <f t="shared" si="161"/>
        <v>1</v>
      </c>
      <c r="I46" s="23">
        <f t="shared" ref="I46:I48" si="162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0"/>
        <v>1</v>
      </c>
      <c r="R46" s="4">
        <f t="shared" si="141"/>
        <v>5</v>
      </c>
      <c r="S46" s="4">
        <f t="shared" si="141"/>
        <v>5</v>
      </c>
      <c r="T46" s="23">
        <f t="shared" ref="T46:T48" si="163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2"/>
        <v>1</v>
      </c>
      <c r="AC46" s="4">
        <f t="shared" si="143"/>
        <v>7</v>
      </c>
      <c r="AD46" s="4">
        <f t="shared" si="143"/>
        <v>7</v>
      </c>
      <c r="AE46" s="23">
        <f t="shared" ref="AE46:AE48" si="164">AD46/AC46</f>
        <v>1</v>
      </c>
      <c r="AG46" s="6">
        <v>85</v>
      </c>
      <c r="AI46" t="s">
        <v>15</v>
      </c>
      <c r="AJ46" s="4">
        <v>1</v>
      </c>
      <c r="AK46" s="4">
        <v>0</v>
      </c>
      <c r="AL46" s="23">
        <f>AK46/AJ46</f>
        <v>0</v>
      </c>
      <c r="AN46" s="4">
        <f t="shared" si="145"/>
        <v>8</v>
      </c>
      <c r="AO46" s="4">
        <f t="shared" si="145"/>
        <v>7</v>
      </c>
      <c r="AP46" s="23">
        <f t="shared" ref="AP46:AP48" si="165">AO46/AN46</f>
        <v>0.875</v>
      </c>
      <c r="AR46" s="6">
        <v>85</v>
      </c>
      <c r="AT46" t="s">
        <v>15</v>
      </c>
      <c r="AU46" s="4">
        <v>1</v>
      </c>
      <c r="AV46" s="4">
        <v>1</v>
      </c>
      <c r="AW46" s="23">
        <f t="shared" si="146"/>
        <v>1</v>
      </c>
      <c r="AY46" s="4">
        <f t="shared" si="147"/>
        <v>9</v>
      </c>
      <c r="AZ46" s="4">
        <f t="shared" si="147"/>
        <v>8</v>
      </c>
      <c r="BA46" s="23">
        <f t="shared" ref="BA46:BA48" si="166">AZ46/AY46</f>
        <v>0.88888888888888884</v>
      </c>
      <c r="BC46" s="6">
        <v>85</v>
      </c>
      <c r="BE46" t="s">
        <v>15</v>
      </c>
      <c r="BF46" s="4">
        <v>0</v>
      </c>
      <c r="BG46" s="4">
        <v>0</v>
      </c>
      <c r="BH46" s="23"/>
      <c r="BJ46" s="4">
        <f t="shared" si="149"/>
        <v>9</v>
      </c>
      <c r="BK46" s="4">
        <f t="shared" si="149"/>
        <v>8</v>
      </c>
      <c r="BL46" s="23">
        <f t="shared" ref="BL46:BL48" si="167">BK46/BJ46</f>
        <v>0.88888888888888884</v>
      </c>
      <c r="BN46" s="6">
        <v>85</v>
      </c>
      <c r="BP46" t="s">
        <v>15</v>
      </c>
      <c r="BQ46" s="4">
        <v>0</v>
      </c>
      <c r="BR46" s="4">
        <v>0</v>
      </c>
      <c r="BS46" s="23"/>
      <c r="BU46" s="4">
        <f t="shared" si="150"/>
        <v>9</v>
      </c>
      <c r="BV46" s="4">
        <f t="shared" si="150"/>
        <v>8</v>
      </c>
      <c r="BW46" s="23">
        <f t="shared" ref="BW46:BW48" si="168">BV46/BU46</f>
        <v>0.88888888888888884</v>
      </c>
      <c r="BY46" s="6">
        <v>85</v>
      </c>
      <c r="CA46" t="s">
        <v>15</v>
      </c>
      <c r="CB46" s="4">
        <v>3</v>
      </c>
      <c r="CC46" s="4">
        <v>3</v>
      </c>
      <c r="CD46" s="23">
        <f t="shared" ref="CD46:CD48" si="169">CC46/CB46</f>
        <v>1</v>
      </c>
      <c r="CF46" s="4">
        <f t="shared" si="151"/>
        <v>12</v>
      </c>
      <c r="CG46" s="4">
        <f t="shared" si="151"/>
        <v>11</v>
      </c>
      <c r="CH46" s="23">
        <f t="shared" ref="CH46:CH48" si="170">CG46/CF46</f>
        <v>0.91666666666666663</v>
      </c>
      <c r="CJ46" s="6">
        <v>85</v>
      </c>
      <c r="CL46" t="s">
        <v>15</v>
      </c>
      <c r="CM46" s="4">
        <v>2</v>
      </c>
      <c r="CN46" s="4">
        <v>2</v>
      </c>
      <c r="CO46" s="23">
        <f t="shared" si="152"/>
        <v>1</v>
      </c>
      <c r="CQ46" s="4">
        <f t="shared" si="153"/>
        <v>14</v>
      </c>
      <c r="CR46" s="4">
        <f t="shared" si="153"/>
        <v>13</v>
      </c>
      <c r="CS46" s="23">
        <f t="shared" ref="CS46:CS48" si="171">CR46/CQ46</f>
        <v>0.9285714285714286</v>
      </c>
      <c r="CU46" s="6">
        <v>85</v>
      </c>
      <c r="CW46" t="s">
        <v>15</v>
      </c>
      <c r="CX46" s="4">
        <v>3</v>
      </c>
      <c r="CY46" s="4">
        <v>3</v>
      </c>
      <c r="CZ46" s="27">
        <f t="shared" si="154"/>
        <v>1</v>
      </c>
      <c r="DB46" s="4">
        <f t="shared" si="155"/>
        <v>17</v>
      </c>
      <c r="DC46" s="4">
        <f t="shared" si="155"/>
        <v>16</v>
      </c>
      <c r="DD46" s="27">
        <f t="shared" ref="DD46:DD48" si="172">DC46/DB46</f>
        <v>0.94117647058823528</v>
      </c>
      <c r="DF46" s="4">
        <v>85</v>
      </c>
      <c r="DH46" t="s">
        <v>15</v>
      </c>
      <c r="DI46" s="4">
        <v>4</v>
      </c>
      <c r="DJ46" s="4">
        <v>3</v>
      </c>
      <c r="DK46" s="27">
        <f t="shared" si="156"/>
        <v>0.75</v>
      </c>
      <c r="DM46" s="4">
        <f t="shared" si="157"/>
        <v>21</v>
      </c>
      <c r="DN46" s="4">
        <f t="shared" si="157"/>
        <v>19</v>
      </c>
      <c r="DO46" s="27">
        <f t="shared" ref="DO46:DO48" si="173">DN46/DM46</f>
        <v>0.90476190476190477</v>
      </c>
      <c r="DQ46" s="4">
        <v>85</v>
      </c>
      <c r="DS46" t="s">
        <v>15</v>
      </c>
      <c r="DT46" s="4">
        <v>1</v>
      </c>
      <c r="DU46" s="4">
        <v>1</v>
      </c>
      <c r="DV46" s="27">
        <f t="shared" si="158"/>
        <v>1</v>
      </c>
      <c r="DX46" s="4">
        <f t="shared" si="159"/>
        <v>22</v>
      </c>
      <c r="DY46" s="4">
        <f t="shared" si="159"/>
        <v>20</v>
      </c>
      <c r="DZ46" s="27">
        <f t="shared" ref="DZ46:DZ48" si="174">DY46/DX46</f>
        <v>0.90909090909090906</v>
      </c>
      <c r="EB46" s="4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0"/>
        <v>1</v>
      </c>
      <c r="G47" s="4">
        <f t="shared" si="161"/>
        <v>6</v>
      </c>
      <c r="H47" s="4">
        <f t="shared" si="161"/>
        <v>6</v>
      </c>
      <c r="I47" s="23">
        <f t="shared" si="162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0"/>
        <v>1</v>
      </c>
      <c r="R47" s="4">
        <f t="shared" si="141"/>
        <v>9</v>
      </c>
      <c r="S47" s="4">
        <f t="shared" si="141"/>
        <v>9</v>
      </c>
      <c r="T47" s="23">
        <f t="shared" si="163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3"/>
        <v>9</v>
      </c>
      <c r="AD47" s="4">
        <f t="shared" si="143"/>
        <v>9</v>
      </c>
      <c r="AE47" s="23">
        <f t="shared" si="164"/>
        <v>1</v>
      </c>
      <c r="AG47" s="6">
        <v>80</v>
      </c>
      <c r="AI47" t="s">
        <v>16</v>
      </c>
      <c r="AJ47" s="4">
        <v>1</v>
      </c>
      <c r="AK47" s="4">
        <v>1</v>
      </c>
      <c r="AL47" s="23">
        <f t="shared" si="144"/>
        <v>1</v>
      </c>
      <c r="AN47" s="4">
        <f t="shared" si="145"/>
        <v>10</v>
      </c>
      <c r="AO47" s="4">
        <f t="shared" si="145"/>
        <v>10</v>
      </c>
      <c r="AP47" s="23">
        <f t="shared" si="165"/>
        <v>1</v>
      </c>
      <c r="AR47" s="6">
        <v>80</v>
      </c>
      <c r="AT47" t="s">
        <v>16</v>
      </c>
      <c r="AU47" s="4">
        <v>2</v>
      </c>
      <c r="AV47" s="4">
        <v>1</v>
      </c>
      <c r="AW47" s="23">
        <f t="shared" si="146"/>
        <v>0.5</v>
      </c>
      <c r="AY47" s="4">
        <f t="shared" si="147"/>
        <v>12</v>
      </c>
      <c r="AZ47" s="4">
        <f t="shared" si="147"/>
        <v>11</v>
      </c>
      <c r="BA47" s="23">
        <f t="shared" si="166"/>
        <v>0.91666666666666663</v>
      </c>
      <c r="BC47" s="6">
        <v>80</v>
      </c>
      <c r="BE47" t="s">
        <v>16</v>
      </c>
      <c r="BF47" s="4">
        <v>7</v>
      </c>
      <c r="BG47" s="4">
        <v>6</v>
      </c>
      <c r="BH47" s="23">
        <f t="shared" si="148"/>
        <v>0.8571428571428571</v>
      </c>
      <c r="BJ47" s="4">
        <f t="shared" si="149"/>
        <v>19</v>
      </c>
      <c r="BK47" s="4">
        <f t="shared" si="149"/>
        <v>17</v>
      </c>
      <c r="BL47" s="23">
        <f t="shared" si="167"/>
        <v>0.89473684210526316</v>
      </c>
      <c r="BN47" s="6">
        <v>80</v>
      </c>
      <c r="BP47" t="s">
        <v>16</v>
      </c>
      <c r="BQ47" s="4">
        <v>15</v>
      </c>
      <c r="BR47" s="4">
        <v>14</v>
      </c>
      <c r="BS47" s="23">
        <f t="shared" ref="BS47:BS48" si="175">BR47/BQ47</f>
        <v>0.93333333333333335</v>
      </c>
      <c r="BU47" s="4">
        <f t="shared" si="150"/>
        <v>34</v>
      </c>
      <c r="BV47" s="4">
        <f t="shared" si="150"/>
        <v>31</v>
      </c>
      <c r="BW47" s="23">
        <f t="shared" si="168"/>
        <v>0.91176470588235292</v>
      </c>
      <c r="BY47" s="6">
        <v>80</v>
      </c>
      <c r="CA47" t="s">
        <v>16</v>
      </c>
      <c r="CB47" s="4">
        <v>4</v>
      </c>
      <c r="CC47" s="4">
        <v>3</v>
      </c>
      <c r="CD47" s="23">
        <f t="shared" si="169"/>
        <v>0.75</v>
      </c>
      <c r="CF47" s="4">
        <f t="shared" si="151"/>
        <v>38</v>
      </c>
      <c r="CG47" s="4">
        <f t="shared" si="151"/>
        <v>34</v>
      </c>
      <c r="CH47" s="23">
        <f t="shared" si="170"/>
        <v>0.89473684210526316</v>
      </c>
      <c r="CJ47" s="6">
        <v>80</v>
      </c>
      <c r="CL47" t="s">
        <v>16</v>
      </c>
      <c r="CM47" s="4">
        <v>1</v>
      </c>
      <c r="CN47" s="4">
        <v>1</v>
      </c>
      <c r="CO47" s="23">
        <f t="shared" si="152"/>
        <v>1</v>
      </c>
      <c r="CQ47" s="4">
        <f t="shared" si="153"/>
        <v>39</v>
      </c>
      <c r="CR47" s="4">
        <f t="shared" si="153"/>
        <v>35</v>
      </c>
      <c r="CS47" s="23">
        <f t="shared" si="171"/>
        <v>0.89743589743589747</v>
      </c>
      <c r="CU47" s="6">
        <v>80</v>
      </c>
      <c r="CW47" t="s">
        <v>16</v>
      </c>
      <c r="CX47" s="4">
        <v>5</v>
      </c>
      <c r="CY47" s="4">
        <v>5</v>
      </c>
      <c r="CZ47" s="27">
        <f t="shared" si="154"/>
        <v>1</v>
      </c>
      <c r="DB47" s="4">
        <f t="shared" si="155"/>
        <v>44</v>
      </c>
      <c r="DC47" s="4">
        <f t="shared" si="155"/>
        <v>40</v>
      </c>
      <c r="DD47" s="27">
        <f t="shared" si="172"/>
        <v>0.90909090909090906</v>
      </c>
      <c r="DF47" s="4">
        <v>80</v>
      </c>
      <c r="DH47" t="s">
        <v>16</v>
      </c>
      <c r="DI47" s="4">
        <v>0</v>
      </c>
      <c r="DJ47" s="4">
        <v>0</v>
      </c>
      <c r="DK47" s="27"/>
      <c r="DM47" s="4">
        <f t="shared" si="157"/>
        <v>44</v>
      </c>
      <c r="DN47" s="4">
        <f t="shared" si="157"/>
        <v>40</v>
      </c>
      <c r="DO47" s="27">
        <f t="shared" si="173"/>
        <v>0.90909090909090906</v>
      </c>
      <c r="DQ47" s="4">
        <v>80</v>
      </c>
      <c r="DS47" t="s">
        <v>16</v>
      </c>
      <c r="DT47" s="4">
        <v>2</v>
      </c>
      <c r="DU47" s="4">
        <v>2</v>
      </c>
      <c r="DV47" s="27">
        <f t="shared" si="158"/>
        <v>1</v>
      </c>
      <c r="DX47" s="4">
        <f t="shared" si="159"/>
        <v>46</v>
      </c>
      <c r="DY47" s="4">
        <f t="shared" si="159"/>
        <v>42</v>
      </c>
      <c r="DZ47" s="27">
        <f t="shared" si="174"/>
        <v>0.91304347826086951</v>
      </c>
      <c r="EB47" s="4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0"/>
        <v>1</v>
      </c>
      <c r="G48" s="4">
        <f t="shared" si="161"/>
        <v>14</v>
      </c>
      <c r="H48" s="4">
        <f t="shared" si="161"/>
        <v>14</v>
      </c>
      <c r="I48" s="23">
        <f t="shared" si="162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0"/>
        <v>1</v>
      </c>
      <c r="R48" s="4">
        <f t="shared" si="141"/>
        <v>20</v>
      </c>
      <c r="S48" s="4">
        <f t="shared" si="141"/>
        <v>20</v>
      </c>
      <c r="T48" s="23">
        <f t="shared" si="163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2"/>
        <v>0.66666666666666663</v>
      </c>
      <c r="AC48" s="4">
        <f t="shared" si="143"/>
        <v>23</v>
      </c>
      <c r="AD48" s="4">
        <f t="shared" si="143"/>
        <v>22</v>
      </c>
      <c r="AE48" s="23">
        <f t="shared" si="164"/>
        <v>0.95652173913043481</v>
      </c>
      <c r="AG48" s="6">
        <v>80</v>
      </c>
      <c r="AI48" t="s">
        <v>26</v>
      </c>
      <c r="AJ48" s="4">
        <v>10</v>
      </c>
      <c r="AK48" s="4">
        <v>9</v>
      </c>
      <c r="AL48" s="23">
        <f t="shared" si="144"/>
        <v>0.9</v>
      </c>
      <c r="AN48" s="4">
        <f t="shared" si="145"/>
        <v>33</v>
      </c>
      <c r="AO48" s="4">
        <f t="shared" si="145"/>
        <v>31</v>
      </c>
      <c r="AP48" s="23">
        <f t="shared" si="165"/>
        <v>0.93939393939393945</v>
      </c>
      <c r="AR48" s="6">
        <v>80</v>
      </c>
      <c r="AT48" t="s">
        <v>26</v>
      </c>
      <c r="AU48" s="4">
        <v>7</v>
      </c>
      <c r="AV48" s="4">
        <v>6</v>
      </c>
      <c r="AW48" s="23">
        <f t="shared" si="146"/>
        <v>0.8571428571428571</v>
      </c>
      <c r="AY48" s="4">
        <f t="shared" si="147"/>
        <v>40</v>
      </c>
      <c r="AZ48" s="4">
        <f t="shared" si="147"/>
        <v>37</v>
      </c>
      <c r="BA48" s="23">
        <f t="shared" si="166"/>
        <v>0.92500000000000004</v>
      </c>
      <c r="BC48" s="6">
        <v>80</v>
      </c>
      <c r="BE48" t="s">
        <v>26</v>
      </c>
      <c r="BF48" s="4">
        <v>9</v>
      </c>
      <c r="BG48" s="4">
        <v>9</v>
      </c>
      <c r="BH48" s="23">
        <f t="shared" si="148"/>
        <v>1</v>
      </c>
      <c r="BJ48" s="4">
        <f t="shared" si="149"/>
        <v>49</v>
      </c>
      <c r="BK48" s="4">
        <f t="shared" si="149"/>
        <v>46</v>
      </c>
      <c r="BL48" s="23">
        <f t="shared" si="167"/>
        <v>0.93877551020408168</v>
      </c>
      <c r="BN48" s="6">
        <v>80</v>
      </c>
      <c r="BP48" t="s">
        <v>26</v>
      </c>
      <c r="BQ48" s="4">
        <v>6</v>
      </c>
      <c r="BR48" s="4">
        <v>6</v>
      </c>
      <c r="BS48" s="23">
        <f t="shared" si="175"/>
        <v>1</v>
      </c>
      <c r="BU48" s="4">
        <f t="shared" si="150"/>
        <v>55</v>
      </c>
      <c r="BV48" s="4">
        <f t="shared" si="150"/>
        <v>52</v>
      </c>
      <c r="BW48" s="23">
        <f t="shared" si="168"/>
        <v>0.94545454545454544</v>
      </c>
      <c r="BY48" s="6">
        <v>80</v>
      </c>
      <c r="CA48" t="s">
        <v>26</v>
      </c>
      <c r="CB48" s="4">
        <v>8</v>
      </c>
      <c r="CC48" s="4">
        <v>8</v>
      </c>
      <c r="CD48" s="23">
        <f t="shared" si="169"/>
        <v>1</v>
      </c>
      <c r="CF48" s="4">
        <f t="shared" si="151"/>
        <v>63</v>
      </c>
      <c r="CG48" s="4">
        <f t="shared" si="151"/>
        <v>60</v>
      </c>
      <c r="CH48" s="23">
        <f t="shared" si="170"/>
        <v>0.95238095238095233</v>
      </c>
      <c r="CJ48" s="6">
        <v>80</v>
      </c>
      <c r="CL48" t="s">
        <v>26</v>
      </c>
      <c r="CM48" s="4">
        <v>13</v>
      </c>
      <c r="CN48" s="4">
        <v>12</v>
      </c>
      <c r="CO48" s="23">
        <f t="shared" si="152"/>
        <v>0.92307692307692313</v>
      </c>
      <c r="CQ48" s="4">
        <f t="shared" si="153"/>
        <v>76</v>
      </c>
      <c r="CR48" s="4">
        <f t="shared" si="153"/>
        <v>72</v>
      </c>
      <c r="CS48" s="23">
        <f t="shared" si="171"/>
        <v>0.94736842105263153</v>
      </c>
      <c r="CU48" s="6">
        <v>80</v>
      </c>
      <c r="CW48" t="s">
        <v>26</v>
      </c>
      <c r="CX48" s="4">
        <v>10</v>
      </c>
      <c r="CY48" s="4">
        <v>9</v>
      </c>
      <c r="CZ48" s="27">
        <f t="shared" si="154"/>
        <v>0.9</v>
      </c>
      <c r="DB48" s="4">
        <f t="shared" si="155"/>
        <v>86</v>
      </c>
      <c r="DC48" s="4">
        <f t="shared" si="155"/>
        <v>81</v>
      </c>
      <c r="DD48" s="27">
        <f t="shared" si="172"/>
        <v>0.94186046511627908</v>
      </c>
      <c r="DF48" s="4">
        <v>80</v>
      </c>
      <c r="DH48" t="s">
        <v>26</v>
      </c>
      <c r="DI48" s="4">
        <v>4</v>
      </c>
      <c r="DJ48" s="4">
        <v>4</v>
      </c>
      <c r="DK48" s="27">
        <f t="shared" si="156"/>
        <v>1</v>
      </c>
      <c r="DM48" s="4">
        <f t="shared" si="157"/>
        <v>90</v>
      </c>
      <c r="DN48" s="4">
        <f t="shared" si="157"/>
        <v>85</v>
      </c>
      <c r="DO48" s="27">
        <f t="shared" si="173"/>
        <v>0.94444444444444442</v>
      </c>
      <c r="DQ48" s="4">
        <v>80</v>
      </c>
      <c r="DS48" t="s">
        <v>26</v>
      </c>
      <c r="DT48" s="4">
        <v>8</v>
      </c>
      <c r="DU48" s="4">
        <v>8</v>
      </c>
      <c r="DV48" s="27">
        <f t="shared" si="158"/>
        <v>1</v>
      </c>
      <c r="DX48" s="4">
        <f t="shared" si="159"/>
        <v>98</v>
      </c>
      <c r="DY48" s="4">
        <f t="shared" si="159"/>
        <v>93</v>
      </c>
      <c r="DZ48" s="27">
        <f t="shared" si="174"/>
        <v>0.94897959183673475</v>
      </c>
      <c r="EB48" s="4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6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7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8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79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0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1">AD50/AC50</f>
        <v>0.97560975609756095</v>
      </c>
      <c r="AI50" s="21" t="s">
        <v>17</v>
      </c>
      <c r="AJ50" s="14">
        <f>SUM(AJ45:AJ49)</f>
        <v>14</v>
      </c>
      <c r="AK50" s="14">
        <f>SUM(AK45:AK49)</f>
        <v>12</v>
      </c>
      <c r="AL50" s="25">
        <f t="shared" ref="AL50" si="182">AK50/AJ50</f>
        <v>0.8571428571428571</v>
      </c>
      <c r="AM50" s="21"/>
      <c r="AN50" s="14">
        <f>SUM(AN45:AN49)</f>
        <v>55</v>
      </c>
      <c r="AO50" s="14">
        <f>SUM(AO45:AO49)</f>
        <v>52</v>
      </c>
      <c r="AP50" s="25">
        <f t="shared" ref="AP50" si="183">AO50/AN50</f>
        <v>0.94545454545454544</v>
      </c>
      <c r="AT50" s="21" t="s">
        <v>17</v>
      </c>
      <c r="AU50" s="14">
        <f>SUM(AU45:AU49)</f>
        <v>12</v>
      </c>
      <c r="AV50" s="14">
        <f>SUM(AV45:AV49)</f>
        <v>10</v>
      </c>
      <c r="AW50" s="25">
        <f t="shared" ref="AW50" si="184">AV50/AU50</f>
        <v>0.83333333333333337</v>
      </c>
      <c r="AX50" s="21"/>
      <c r="AY50" s="14">
        <f>SUM(AY45:AY49)</f>
        <v>67</v>
      </c>
      <c r="AZ50" s="14">
        <f>SUM(AZ45:AZ49)</f>
        <v>62</v>
      </c>
      <c r="BA50" s="25">
        <f t="shared" ref="BA50" si="185">AZ50/AY50</f>
        <v>0.92537313432835822</v>
      </c>
      <c r="BE50" s="21" t="s">
        <v>17</v>
      </c>
      <c r="BF50" s="14">
        <f>SUM(BF45:BF49)</f>
        <v>19</v>
      </c>
      <c r="BG50" s="14">
        <f>SUM(BG45:BG49)</f>
        <v>17</v>
      </c>
      <c r="BH50" s="25">
        <f t="shared" ref="BH50" si="186">BG50/BF50</f>
        <v>0.89473684210526316</v>
      </c>
      <c r="BI50" s="21"/>
      <c r="BJ50" s="14">
        <f>SUM(BJ45:BJ49)</f>
        <v>86</v>
      </c>
      <c r="BK50" s="14">
        <f>SUM(BK45:BK49)</f>
        <v>79</v>
      </c>
      <c r="BL50" s="25">
        <f t="shared" ref="BL50" si="187">BK50/BJ50</f>
        <v>0.91860465116279066</v>
      </c>
      <c r="BP50" s="21" t="s">
        <v>17</v>
      </c>
      <c r="BQ50" s="14">
        <f>SUM(BQ45:BQ49)</f>
        <v>21</v>
      </c>
      <c r="BR50" s="14">
        <f>SUM(BR45:BR49)</f>
        <v>20</v>
      </c>
      <c r="BS50" s="25">
        <f t="shared" ref="BS50" si="188">BR50/BQ50</f>
        <v>0.95238095238095233</v>
      </c>
      <c r="BT50" s="21"/>
      <c r="BU50" s="14">
        <f>SUM(BU45:BU49)</f>
        <v>107</v>
      </c>
      <c r="BV50" s="14">
        <f>SUM(BV45:BV49)</f>
        <v>99</v>
      </c>
      <c r="BW50" s="25">
        <f t="shared" ref="BW50" si="189">BV50/BU50</f>
        <v>0.92523364485981308</v>
      </c>
      <c r="CA50" s="21" t="s">
        <v>17</v>
      </c>
      <c r="CB50" s="14">
        <f>SUM(CB45:CB49)</f>
        <v>15</v>
      </c>
      <c r="CC50" s="14">
        <f>SUM(CC45:CC49)</f>
        <v>14</v>
      </c>
      <c r="CD50" s="25">
        <f t="shared" ref="CD50" si="190">CC50/CB50</f>
        <v>0.93333333333333335</v>
      </c>
      <c r="CE50" s="21"/>
      <c r="CF50" s="14">
        <f>SUM(CF45:CF49)</f>
        <v>122</v>
      </c>
      <c r="CG50" s="14">
        <f>SUM(CG45:CG49)</f>
        <v>113</v>
      </c>
      <c r="CH50" s="25">
        <f t="shared" ref="CH50" si="191">CG50/CF50</f>
        <v>0.92622950819672134</v>
      </c>
      <c r="CL50" s="21" t="s">
        <v>17</v>
      </c>
      <c r="CM50" s="14">
        <f>SUM(CM45:CM49)</f>
        <v>17</v>
      </c>
      <c r="CN50" s="14">
        <f>SUM(CN45:CN49)</f>
        <v>16</v>
      </c>
      <c r="CO50" s="25">
        <f t="shared" ref="CO50" si="192">CN50/CM50</f>
        <v>0.94117647058823528</v>
      </c>
      <c r="CP50" s="21"/>
      <c r="CQ50" s="14">
        <f>SUM(CQ45:CQ49)</f>
        <v>139</v>
      </c>
      <c r="CR50" s="14">
        <f>SUM(CR45:CR49)</f>
        <v>129</v>
      </c>
      <c r="CS50" s="25">
        <f t="shared" ref="CS50" si="193">CR50/CQ50</f>
        <v>0.92805755395683454</v>
      </c>
      <c r="CW50" s="21" t="s">
        <v>17</v>
      </c>
      <c r="CX50" s="14">
        <f>SUM(CX45:CX49)</f>
        <v>19</v>
      </c>
      <c r="CY50" s="14">
        <f>SUM(CY45:CY49)</f>
        <v>18</v>
      </c>
      <c r="CZ50" s="25">
        <f t="shared" ref="CZ50" si="194">CY50/CX50</f>
        <v>0.94736842105263153</v>
      </c>
      <c r="DA50" s="21"/>
      <c r="DB50" s="14">
        <f>SUM(DB45:DB49)</f>
        <v>158</v>
      </c>
      <c r="DC50" s="14">
        <f>SUM(DC45:DC49)</f>
        <v>147</v>
      </c>
      <c r="DD50" s="25">
        <f t="shared" ref="DD50" si="195">DC50/DB50</f>
        <v>0.930379746835443</v>
      </c>
      <c r="DH50" s="21" t="s">
        <v>17</v>
      </c>
      <c r="DI50" s="14">
        <f>SUM(DI45:DI49)</f>
        <v>10</v>
      </c>
      <c r="DJ50" s="14">
        <f>SUM(DJ45:DJ49)</f>
        <v>9</v>
      </c>
      <c r="DK50" s="25">
        <f t="shared" ref="DK50" si="196">DJ50/DI50</f>
        <v>0.9</v>
      </c>
      <c r="DL50" s="21"/>
      <c r="DM50" s="14">
        <f>SUM(DM45:DM49)</f>
        <v>168</v>
      </c>
      <c r="DN50" s="14">
        <f>SUM(DN45:DN49)</f>
        <v>156</v>
      </c>
      <c r="DO50" s="25">
        <f t="shared" ref="DO50" si="197">DN50/DM50</f>
        <v>0.9285714285714286</v>
      </c>
      <c r="DS50" s="21" t="s">
        <v>17</v>
      </c>
      <c r="DT50" s="14">
        <f>SUM(DT45:DT49)</f>
        <v>12</v>
      </c>
      <c r="DU50" s="14">
        <f>SUM(DU45:DU49)</f>
        <v>12</v>
      </c>
      <c r="DV50" s="25">
        <f t="shared" ref="DV50" si="198">DU50/DT50</f>
        <v>1</v>
      </c>
      <c r="DW50" s="21"/>
      <c r="DX50" s="14">
        <f>SUM(DX45:DX49)</f>
        <v>180</v>
      </c>
      <c r="DY50" s="14">
        <f>SUM(DY45:DY49)</f>
        <v>168</v>
      </c>
      <c r="DZ50" s="25">
        <f t="shared" ref="DZ50" si="199">DY50/DX50</f>
        <v>0.93333333333333335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90</v>
      </c>
      <c r="AS56" s="3" t="s">
        <v>53</v>
      </c>
      <c r="AT56" s="3" t="s">
        <v>44</v>
      </c>
      <c r="AV56" s="16" t="s">
        <v>35</v>
      </c>
      <c r="AZ56" s="16" t="s">
        <v>91</v>
      </c>
      <c r="BD56" s="3" t="s">
        <v>53</v>
      </c>
      <c r="BE56" s="3" t="s">
        <v>44</v>
      </c>
      <c r="BG56" s="16" t="s">
        <v>36</v>
      </c>
      <c r="BK56" s="16" t="s">
        <v>92</v>
      </c>
      <c r="BO56" s="3" t="s">
        <v>53</v>
      </c>
      <c r="BP56" s="3" t="s">
        <v>44</v>
      </c>
      <c r="BR56" s="16" t="s">
        <v>70</v>
      </c>
      <c r="BV56" s="16" t="s">
        <v>93</v>
      </c>
      <c r="BZ56" s="3" t="s">
        <v>53</v>
      </c>
      <c r="CA56" s="3" t="s">
        <v>44</v>
      </c>
      <c r="CC56" s="16" t="s">
        <v>72</v>
      </c>
      <c r="CG56" s="16" t="s">
        <v>94</v>
      </c>
      <c r="CK56" s="3" t="s">
        <v>53</v>
      </c>
      <c r="CL56" s="3" t="s">
        <v>44</v>
      </c>
      <c r="CN56" s="16" t="s">
        <v>73</v>
      </c>
      <c r="CR56" s="16" t="s">
        <v>95</v>
      </c>
      <c r="CV56" s="3" t="s">
        <v>53</v>
      </c>
      <c r="CW56" s="3" t="s">
        <v>44</v>
      </c>
      <c r="CY56" s="16" t="s">
        <v>77</v>
      </c>
      <c r="DC56" s="16" t="s">
        <v>96</v>
      </c>
      <c r="DG56" s="3" t="s">
        <v>53</v>
      </c>
      <c r="DH56" s="3" t="s">
        <v>44</v>
      </c>
      <c r="DJ56" s="16" t="s">
        <v>79</v>
      </c>
      <c r="DN56" s="16" t="s">
        <v>97</v>
      </c>
      <c r="DR56" s="3" t="s">
        <v>53</v>
      </c>
      <c r="DS56" s="3" t="s">
        <v>44</v>
      </c>
      <c r="DU56" s="16" t="s">
        <v>81</v>
      </c>
      <c r="DY56" s="16" t="s">
        <v>98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4" t="s">
        <v>5</v>
      </c>
      <c r="DA58" s="4"/>
      <c r="DB58" s="4" t="s">
        <v>3</v>
      </c>
      <c r="DC58" s="4" t="s">
        <v>4</v>
      </c>
      <c r="DD58" s="4" t="s">
        <v>5</v>
      </c>
      <c r="DE58" s="4"/>
      <c r="DF58" s="4" t="s">
        <v>18</v>
      </c>
      <c r="DH58" s="4"/>
      <c r="DI58" s="4" t="s">
        <v>3</v>
      </c>
      <c r="DJ58" s="4" t="s">
        <v>4</v>
      </c>
      <c r="DK58" s="4" t="s">
        <v>5</v>
      </c>
      <c r="DL58" s="4"/>
      <c r="DM58" s="4" t="s">
        <v>3</v>
      </c>
      <c r="DN58" s="4" t="s">
        <v>4</v>
      </c>
      <c r="DO58" s="4" t="s">
        <v>5</v>
      </c>
      <c r="DP58" s="4"/>
      <c r="DQ58" s="4" t="s">
        <v>18</v>
      </c>
      <c r="DS58" s="4"/>
      <c r="DT58" s="4" t="s">
        <v>3</v>
      </c>
      <c r="DU58" s="4" t="s">
        <v>4</v>
      </c>
      <c r="DV58" s="4" t="s">
        <v>5</v>
      </c>
      <c r="DW58" s="4"/>
      <c r="DX58" s="4" t="s">
        <v>3</v>
      </c>
      <c r="DY58" s="4" t="s">
        <v>4</v>
      </c>
      <c r="DZ58" s="4" t="s">
        <v>5</v>
      </c>
      <c r="EA58" s="4"/>
      <c r="EB58" s="4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4" t="s">
        <v>9</v>
      </c>
      <c r="DA59" s="4"/>
      <c r="DB59" s="4" t="s">
        <v>7</v>
      </c>
      <c r="DC59" s="4" t="s">
        <v>8</v>
      </c>
      <c r="DD59" s="4" t="s">
        <v>10</v>
      </c>
      <c r="DE59" s="4"/>
      <c r="DF59" s="4" t="s">
        <v>5</v>
      </c>
      <c r="DH59" s="4" t="s">
        <v>6</v>
      </c>
      <c r="DI59" s="4" t="s">
        <v>7</v>
      </c>
      <c r="DJ59" s="4" t="s">
        <v>8</v>
      </c>
      <c r="DK59" s="4" t="s">
        <v>9</v>
      </c>
      <c r="DL59" s="4"/>
      <c r="DM59" s="4" t="s">
        <v>7</v>
      </c>
      <c r="DN59" s="4" t="s">
        <v>8</v>
      </c>
      <c r="DO59" s="4" t="s">
        <v>10</v>
      </c>
      <c r="DP59" s="4"/>
      <c r="DQ59" s="4" t="s">
        <v>5</v>
      </c>
      <c r="DS59" s="4" t="s">
        <v>6</v>
      </c>
      <c r="DT59" s="4" t="s">
        <v>7</v>
      </c>
      <c r="DU59" s="4" t="s">
        <v>8</v>
      </c>
      <c r="DV59" s="4" t="s">
        <v>9</v>
      </c>
      <c r="DW59" s="4"/>
      <c r="DX59" s="4" t="s">
        <v>7</v>
      </c>
      <c r="DY59" s="4" t="s">
        <v>8</v>
      </c>
      <c r="DZ59" s="4" t="s">
        <v>10</v>
      </c>
      <c r="EA59" s="4"/>
      <c r="EB59" s="4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4" t="s">
        <v>12</v>
      </c>
      <c r="DA60" s="4"/>
      <c r="DB60" s="4" t="s">
        <v>11</v>
      </c>
      <c r="DC60" s="4" t="s">
        <v>11</v>
      </c>
      <c r="DD60" s="4" t="s">
        <v>12</v>
      </c>
      <c r="DE60" s="4"/>
      <c r="DF60" s="4" t="s">
        <v>12</v>
      </c>
      <c r="DH60" s="4"/>
      <c r="DI60" s="4" t="s">
        <v>11</v>
      </c>
      <c r="DJ60" s="4" t="s">
        <v>11</v>
      </c>
      <c r="DK60" s="4" t="s">
        <v>12</v>
      </c>
      <c r="DL60" s="4"/>
      <c r="DM60" s="4" t="s">
        <v>11</v>
      </c>
      <c r="DN60" s="4" t="s">
        <v>11</v>
      </c>
      <c r="DO60" s="4" t="s">
        <v>12</v>
      </c>
      <c r="DP60" s="4"/>
      <c r="DQ60" s="4" t="s">
        <v>12</v>
      </c>
      <c r="DS60" s="4"/>
      <c r="DT60" s="4" t="s">
        <v>11</v>
      </c>
      <c r="DU60" s="4" t="s">
        <v>11</v>
      </c>
      <c r="DV60" s="4" t="s">
        <v>12</v>
      </c>
      <c r="DW60" s="4"/>
      <c r="DX60" s="4" t="s">
        <v>11</v>
      </c>
      <c r="DY60" s="4" t="s">
        <v>11</v>
      </c>
      <c r="DZ60" s="4" t="s">
        <v>12</v>
      </c>
      <c r="EA60" s="4"/>
      <c r="EB60" s="4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0">O62/N62</f>
        <v>1</v>
      </c>
      <c r="R62" s="4">
        <f t="shared" ref="R62:S65" si="201">G62+N62</f>
        <v>3</v>
      </c>
      <c r="S62" s="4">
        <f t="shared" si="201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2">R62+Y62</f>
        <v>3</v>
      </c>
      <c r="AD62" s="4">
        <f t="shared" si="202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/>
      <c r="AN62" s="4">
        <f t="shared" ref="AN62:AO65" si="203">AC62+AJ62</f>
        <v>3</v>
      </c>
      <c r="AO62" s="4">
        <f t="shared" si="203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4">AV62/AU62</f>
        <v>#DIV/0!</v>
      </c>
      <c r="AY62" s="4">
        <f t="shared" ref="AY62:AZ65" si="205">AN62+AU62</f>
        <v>3</v>
      </c>
      <c r="AZ62" s="4">
        <f t="shared" si="205"/>
        <v>3</v>
      </c>
      <c r="BA62" s="23">
        <f>AZ62/AY62</f>
        <v>1</v>
      </c>
      <c r="BC62" s="6">
        <v>85</v>
      </c>
      <c r="BE62" t="s">
        <v>14</v>
      </c>
      <c r="BF62" s="4"/>
      <c r="BG62" s="4"/>
      <c r="BH62" s="23"/>
      <c r="BJ62" s="4">
        <f t="shared" ref="BJ62:BK65" si="206">AY62+BF62</f>
        <v>3</v>
      </c>
      <c r="BK62" s="4">
        <f t="shared" si="206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7">BJ62+BQ62</f>
        <v>3</v>
      </c>
      <c r="BV62" s="4">
        <f t="shared" si="207"/>
        <v>3</v>
      </c>
      <c r="BW62" s="23">
        <f>BV62/BU62</f>
        <v>1</v>
      </c>
      <c r="BY62" s="6">
        <v>85</v>
      </c>
      <c r="CA62" t="s">
        <v>14</v>
      </c>
      <c r="CB62" s="4">
        <v>0</v>
      </c>
      <c r="CC62" s="4">
        <v>0</v>
      </c>
      <c r="CD62" s="23"/>
      <c r="CF62" s="4">
        <f t="shared" ref="CF62:CG65" si="208">BU62+CB62</f>
        <v>3</v>
      </c>
      <c r="CG62" s="4">
        <f t="shared" si="208"/>
        <v>3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09">CF62+CM62</f>
        <v>3</v>
      </c>
      <c r="CR62" s="4">
        <f t="shared" si="209"/>
        <v>3</v>
      </c>
      <c r="CS62" s="23">
        <f>CR62/CQ62</f>
        <v>1</v>
      </c>
      <c r="CU62" s="6">
        <v>85</v>
      </c>
      <c r="CW62" t="s">
        <v>14</v>
      </c>
      <c r="CX62" s="4">
        <v>1</v>
      </c>
      <c r="CY62" s="4">
        <v>1</v>
      </c>
      <c r="CZ62" s="27">
        <f t="shared" ref="CZ62:CZ64" si="210">CY62/CX62</f>
        <v>1</v>
      </c>
      <c r="DB62" s="4">
        <f t="shared" ref="DB62:DC65" si="211">CQ62+CX62</f>
        <v>4</v>
      </c>
      <c r="DC62" s="4">
        <f t="shared" si="211"/>
        <v>4</v>
      </c>
      <c r="DD62" s="27">
        <f>DC62/DB62</f>
        <v>1</v>
      </c>
      <c r="DF62" s="4">
        <v>85</v>
      </c>
      <c r="DH62" t="s">
        <v>14</v>
      </c>
      <c r="DI62" s="4">
        <v>0</v>
      </c>
      <c r="DJ62" s="4">
        <v>0</v>
      </c>
      <c r="DK62" s="27"/>
      <c r="DM62" s="4">
        <f t="shared" ref="DM62:DN65" si="212">DB62+DI62</f>
        <v>4</v>
      </c>
      <c r="DN62" s="4">
        <f t="shared" si="212"/>
        <v>4</v>
      </c>
      <c r="DO62" s="27">
        <f>DN62/DM62</f>
        <v>1</v>
      </c>
      <c r="DQ62" s="4">
        <v>85</v>
      </c>
      <c r="DS62" t="s">
        <v>14</v>
      </c>
      <c r="DT62" s="4">
        <v>0</v>
      </c>
      <c r="DU62" s="4">
        <v>0</v>
      </c>
      <c r="DV62" s="27"/>
      <c r="DX62" s="4">
        <f t="shared" ref="DX62:DY65" si="213">DM62+DT62</f>
        <v>4</v>
      </c>
      <c r="DY62" s="4">
        <f t="shared" si="213"/>
        <v>4</v>
      </c>
      <c r="DZ62" s="27">
        <f>DY62/DX62</f>
        <v>1</v>
      </c>
      <c r="EB62" s="4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4">C63+0</f>
        <v>0</v>
      </c>
      <c r="H63" s="4">
        <f t="shared" si="214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0"/>
        <v>1</v>
      </c>
      <c r="R63" s="4">
        <f t="shared" si="201"/>
        <v>3</v>
      </c>
      <c r="S63" s="4">
        <f t="shared" si="201"/>
        <v>3</v>
      </c>
      <c r="T63" s="23">
        <f t="shared" ref="T63:T65" si="215">S63/R63</f>
        <v>1</v>
      </c>
      <c r="V63" s="6">
        <v>85</v>
      </c>
      <c r="X63" t="s">
        <v>15</v>
      </c>
      <c r="Y63" s="4"/>
      <c r="Z63" s="4"/>
      <c r="AA63" s="23"/>
      <c r="AC63" s="4">
        <f t="shared" si="202"/>
        <v>3</v>
      </c>
      <c r="AD63" s="4">
        <f t="shared" si="202"/>
        <v>3</v>
      </c>
      <c r="AE63" s="23">
        <f t="shared" ref="AE63:AE65" si="216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3"/>
        <v>3</v>
      </c>
      <c r="AO63" s="4">
        <f t="shared" si="203"/>
        <v>3</v>
      </c>
      <c r="AP63" s="23">
        <f t="shared" ref="AP63:AP65" si="217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5"/>
        <v>3</v>
      </c>
      <c r="AZ63" s="4">
        <f t="shared" si="205"/>
        <v>3</v>
      </c>
      <c r="BA63" s="23">
        <f t="shared" ref="BA63:BA65" si="218">AZ63/AY63</f>
        <v>1</v>
      </c>
      <c r="BC63" s="6">
        <v>85</v>
      </c>
      <c r="BE63" t="s">
        <v>15</v>
      </c>
      <c r="BF63" s="4">
        <v>1</v>
      </c>
      <c r="BG63" s="4">
        <v>1</v>
      </c>
      <c r="BH63" s="23">
        <f t="shared" ref="BH63:BH65" si="219">BG63/BF63</f>
        <v>1</v>
      </c>
      <c r="BJ63" s="4">
        <f t="shared" si="206"/>
        <v>4</v>
      </c>
      <c r="BK63" s="4">
        <f t="shared" si="206"/>
        <v>4</v>
      </c>
      <c r="BL63" s="23">
        <f t="shared" ref="BL63:BL65" si="220">BK63/BJ63</f>
        <v>1</v>
      </c>
      <c r="BN63" s="6">
        <v>85</v>
      </c>
      <c r="BP63" t="s">
        <v>15</v>
      </c>
      <c r="BQ63" s="4">
        <v>0</v>
      </c>
      <c r="BR63" s="4">
        <v>0</v>
      </c>
      <c r="BS63" s="23"/>
      <c r="BU63" s="4">
        <f t="shared" si="207"/>
        <v>4</v>
      </c>
      <c r="BV63" s="4">
        <f t="shared" si="207"/>
        <v>4</v>
      </c>
      <c r="BW63" s="23">
        <f t="shared" ref="BW63:BW65" si="221">BV63/BU63</f>
        <v>1</v>
      </c>
      <c r="BY63" s="6">
        <v>85</v>
      </c>
      <c r="CA63" t="s">
        <v>15</v>
      </c>
      <c r="CB63" s="4">
        <v>0</v>
      </c>
      <c r="CC63" s="4">
        <v>0</v>
      </c>
      <c r="CD63" s="23"/>
      <c r="CF63" s="4">
        <f t="shared" si="208"/>
        <v>4</v>
      </c>
      <c r="CG63" s="4">
        <f t="shared" si="208"/>
        <v>4</v>
      </c>
      <c r="CH63" s="23">
        <f t="shared" ref="CH63:CH65" si="222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3">CN63/CM63</f>
        <v>1</v>
      </c>
      <c r="CQ63" s="4">
        <f t="shared" si="209"/>
        <v>5</v>
      </c>
      <c r="CR63" s="4">
        <f t="shared" si="209"/>
        <v>5</v>
      </c>
      <c r="CS63" s="23">
        <f t="shared" ref="CS63:CS65" si="224">CR63/CQ63</f>
        <v>1</v>
      </c>
      <c r="CU63" s="6">
        <v>85</v>
      </c>
      <c r="CW63" t="s">
        <v>15</v>
      </c>
      <c r="CX63" s="4">
        <v>2</v>
      </c>
      <c r="CY63" s="4">
        <v>2</v>
      </c>
      <c r="CZ63" s="27">
        <f t="shared" si="210"/>
        <v>1</v>
      </c>
      <c r="DB63" s="4">
        <f t="shared" si="211"/>
        <v>7</v>
      </c>
      <c r="DC63" s="4">
        <f t="shared" si="211"/>
        <v>7</v>
      </c>
      <c r="DD63" s="27">
        <f t="shared" ref="DD63:DD65" si="225">DC63/DB63</f>
        <v>1</v>
      </c>
      <c r="DF63" s="4">
        <v>85</v>
      </c>
      <c r="DH63" t="s">
        <v>15</v>
      </c>
      <c r="DI63" s="4">
        <v>1</v>
      </c>
      <c r="DJ63" s="4">
        <v>1</v>
      </c>
      <c r="DK63" s="27">
        <f t="shared" ref="DK63:DK64" si="226">DJ63/DI63</f>
        <v>1</v>
      </c>
      <c r="DM63" s="4">
        <f t="shared" si="212"/>
        <v>8</v>
      </c>
      <c r="DN63" s="4">
        <f t="shared" si="212"/>
        <v>8</v>
      </c>
      <c r="DO63" s="27">
        <f t="shared" ref="DO63:DO65" si="227">DN63/DM63</f>
        <v>1</v>
      </c>
      <c r="DQ63" s="4">
        <v>85</v>
      </c>
      <c r="DS63" t="s">
        <v>15</v>
      </c>
      <c r="DT63" s="4">
        <v>1</v>
      </c>
      <c r="DU63" s="4">
        <v>1</v>
      </c>
      <c r="DV63" s="27">
        <f t="shared" ref="DV63" si="228">DU63/DT63</f>
        <v>1</v>
      </c>
      <c r="DX63" s="4">
        <f t="shared" si="213"/>
        <v>9</v>
      </c>
      <c r="DY63" s="4">
        <f t="shared" si="213"/>
        <v>9</v>
      </c>
      <c r="DZ63" s="27">
        <f t="shared" ref="DZ63:DZ65" si="229">DY63/DX63</f>
        <v>1</v>
      </c>
      <c r="EB63" s="4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4"/>
        <v>2</v>
      </c>
      <c r="H64" s="4">
        <f t="shared" si="214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1"/>
        <v>2</v>
      </c>
      <c r="S64" s="4">
        <f t="shared" si="201"/>
        <v>1</v>
      </c>
      <c r="T64" s="23">
        <f t="shared" si="215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2"/>
        <v>2</v>
      </c>
      <c r="AD64" s="4">
        <f t="shared" si="202"/>
        <v>1</v>
      </c>
      <c r="AE64" s="23">
        <f t="shared" si="216"/>
        <v>0.5</v>
      </c>
      <c r="AG64" s="6">
        <v>80</v>
      </c>
      <c r="AI64" t="s">
        <v>16</v>
      </c>
      <c r="AJ64" s="4">
        <v>0</v>
      </c>
      <c r="AK64" s="4">
        <v>0</v>
      </c>
      <c r="AL64" s="23"/>
      <c r="AN64" s="4">
        <f t="shared" si="203"/>
        <v>2</v>
      </c>
      <c r="AO64" s="4">
        <f t="shared" si="203"/>
        <v>1</v>
      </c>
      <c r="AP64" s="23">
        <f t="shared" si="217"/>
        <v>0.5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04"/>
        <v>1</v>
      </c>
      <c r="AY64" s="4">
        <f t="shared" si="205"/>
        <v>3</v>
      </c>
      <c r="AZ64" s="4">
        <f t="shared" si="205"/>
        <v>2</v>
      </c>
      <c r="BA64" s="23">
        <f t="shared" si="218"/>
        <v>0.66666666666666663</v>
      </c>
      <c r="BC64" s="6">
        <v>80</v>
      </c>
      <c r="BE64" t="s">
        <v>16</v>
      </c>
      <c r="BF64" s="4">
        <v>2</v>
      </c>
      <c r="BG64" s="4">
        <v>1</v>
      </c>
      <c r="BH64" s="23">
        <f t="shared" si="219"/>
        <v>0.5</v>
      </c>
      <c r="BJ64" s="4">
        <f t="shared" si="206"/>
        <v>5</v>
      </c>
      <c r="BK64" s="4">
        <f t="shared" si="206"/>
        <v>3</v>
      </c>
      <c r="BL64" s="23">
        <f t="shared" si="220"/>
        <v>0.6</v>
      </c>
      <c r="BN64" s="6">
        <v>80</v>
      </c>
      <c r="BP64" t="s">
        <v>16</v>
      </c>
      <c r="BQ64" s="4">
        <v>4</v>
      </c>
      <c r="BR64" s="4">
        <v>4</v>
      </c>
      <c r="BS64" s="23">
        <f t="shared" ref="BS64:BS65" si="232">BR64/BQ64</f>
        <v>1</v>
      </c>
      <c r="BU64" s="4">
        <f t="shared" si="207"/>
        <v>9</v>
      </c>
      <c r="BV64" s="4">
        <f t="shared" si="207"/>
        <v>7</v>
      </c>
      <c r="BW64" s="23">
        <f t="shared" si="221"/>
        <v>0.77777777777777779</v>
      </c>
      <c r="BY64" s="6">
        <v>80</v>
      </c>
      <c r="CA64" t="s">
        <v>16</v>
      </c>
      <c r="CB64" s="4">
        <v>1</v>
      </c>
      <c r="CC64" s="4">
        <v>1</v>
      </c>
      <c r="CD64" s="23">
        <f t="shared" ref="CD64" si="233">CC64/CB64</f>
        <v>1</v>
      </c>
      <c r="CF64" s="4">
        <f t="shared" si="208"/>
        <v>10</v>
      </c>
      <c r="CG64" s="4">
        <f t="shared" si="208"/>
        <v>8</v>
      </c>
      <c r="CH64" s="23">
        <f t="shared" si="222"/>
        <v>0.8</v>
      </c>
      <c r="CJ64" s="6">
        <v>80</v>
      </c>
      <c r="CL64" t="s">
        <v>16</v>
      </c>
      <c r="CM64" s="4">
        <v>2</v>
      </c>
      <c r="CN64" s="4">
        <v>2</v>
      </c>
      <c r="CO64" s="23"/>
      <c r="CQ64" s="4">
        <f t="shared" si="209"/>
        <v>12</v>
      </c>
      <c r="CR64" s="4">
        <f t="shared" si="209"/>
        <v>10</v>
      </c>
      <c r="CS64" s="23">
        <f t="shared" si="224"/>
        <v>0.83333333333333337</v>
      </c>
      <c r="CU64" s="6">
        <v>80</v>
      </c>
      <c r="CW64" t="s">
        <v>16</v>
      </c>
      <c r="CX64" s="4">
        <v>1</v>
      </c>
      <c r="CY64" s="4">
        <v>1</v>
      </c>
      <c r="CZ64" s="27">
        <f t="shared" si="210"/>
        <v>1</v>
      </c>
      <c r="DB64" s="4">
        <f t="shared" si="211"/>
        <v>13</v>
      </c>
      <c r="DC64" s="4">
        <f t="shared" si="211"/>
        <v>11</v>
      </c>
      <c r="DD64" s="27">
        <f t="shared" si="225"/>
        <v>0.84615384615384615</v>
      </c>
      <c r="DF64" s="4">
        <v>80</v>
      </c>
      <c r="DH64" t="s">
        <v>16</v>
      </c>
      <c r="DI64" s="4">
        <v>1</v>
      </c>
      <c r="DJ64" s="4">
        <v>1</v>
      </c>
      <c r="DK64" s="27">
        <f t="shared" si="226"/>
        <v>1</v>
      </c>
      <c r="DM64" s="4">
        <f t="shared" si="212"/>
        <v>14</v>
      </c>
      <c r="DN64" s="4">
        <f t="shared" si="212"/>
        <v>12</v>
      </c>
      <c r="DO64" s="27">
        <f t="shared" si="227"/>
        <v>0.8571428571428571</v>
      </c>
      <c r="DQ64" s="4">
        <v>80</v>
      </c>
      <c r="DS64" t="s">
        <v>16</v>
      </c>
      <c r="DT64" s="4">
        <v>0</v>
      </c>
      <c r="DU64" s="4">
        <v>0</v>
      </c>
      <c r="DV64" s="27"/>
      <c r="DX64" s="4">
        <f t="shared" si="213"/>
        <v>14</v>
      </c>
      <c r="DY64" s="4">
        <f t="shared" si="213"/>
        <v>12</v>
      </c>
      <c r="DZ64" s="27">
        <f t="shared" si="229"/>
        <v>0.8571428571428571</v>
      </c>
      <c r="EB64" s="4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4"/>
        <v>6</v>
      </c>
      <c r="H65" s="4">
        <f t="shared" si="214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4">O65/N65</f>
        <v>1</v>
      </c>
      <c r="R65" s="4">
        <f t="shared" si="201"/>
        <v>10</v>
      </c>
      <c r="S65" s="4">
        <f t="shared" si="201"/>
        <v>10</v>
      </c>
      <c r="T65" s="23">
        <f t="shared" si="215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5">Z65/Y65</f>
        <v>1</v>
      </c>
      <c r="AC65" s="4">
        <f t="shared" si="202"/>
        <v>12</v>
      </c>
      <c r="AD65" s="4">
        <f t="shared" si="202"/>
        <v>12</v>
      </c>
      <c r="AE65" s="23">
        <f t="shared" si="216"/>
        <v>1</v>
      </c>
      <c r="AG65" s="6">
        <v>80</v>
      </c>
      <c r="AI65" t="s">
        <v>26</v>
      </c>
      <c r="AJ65" s="4">
        <v>1</v>
      </c>
      <c r="AK65" s="4">
        <v>1</v>
      </c>
      <c r="AL65" s="23">
        <f t="shared" ref="AL65" si="236">AK65/AJ65</f>
        <v>1</v>
      </c>
      <c r="AN65" s="4">
        <f t="shared" si="203"/>
        <v>13</v>
      </c>
      <c r="AO65" s="4">
        <f t="shared" si="203"/>
        <v>13</v>
      </c>
      <c r="AP65" s="23">
        <f t="shared" si="217"/>
        <v>1</v>
      </c>
      <c r="AR65" s="6">
        <v>80</v>
      </c>
      <c r="AT65" t="s">
        <v>26</v>
      </c>
      <c r="AU65" s="4">
        <v>5</v>
      </c>
      <c r="AV65" s="4">
        <v>5</v>
      </c>
      <c r="AW65" s="23">
        <f t="shared" si="204"/>
        <v>1</v>
      </c>
      <c r="AY65" s="4">
        <f t="shared" si="205"/>
        <v>18</v>
      </c>
      <c r="AZ65" s="4">
        <f t="shared" si="205"/>
        <v>18</v>
      </c>
      <c r="BA65" s="23">
        <f t="shared" si="218"/>
        <v>1</v>
      </c>
      <c r="BC65" s="6">
        <v>80</v>
      </c>
      <c r="BE65" t="s">
        <v>26</v>
      </c>
      <c r="BF65" s="4">
        <v>1</v>
      </c>
      <c r="BG65" s="4">
        <v>1</v>
      </c>
      <c r="BH65" s="23">
        <f t="shared" si="219"/>
        <v>1</v>
      </c>
      <c r="BJ65" s="4">
        <f t="shared" si="206"/>
        <v>19</v>
      </c>
      <c r="BK65" s="4">
        <f t="shared" si="206"/>
        <v>19</v>
      </c>
      <c r="BL65" s="23">
        <f t="shared" si="220"/>
        <v>1</v>
      </c>
      <c r="BN65" s="6">
        <v>80</v>
      </c>
      <c r="BP65" t="s">
        <v>26</v>
      </c>
      <c r="BQ65" s="4">
        <v>2</v>
      </c>
      <c r="BR65" s="4">
        <v>2</v>
      </c>
      <c r="BS65" s="23">
        <f t="shared" si="232"/>
        <v>1</v>
      </c>
      <c r="BU65" s="4">
        <f t="shared" si="207"/>
        <v>21</v>
      </c>
      <c r="BV65" s="4">
        <f t="shared" si="207"/>
        <v>21</v>
      </c>
      <c r="BW65" s="23">
        <f t="shared" si="221"/>
        <v>1</v>
      </c>
      <c r="BY65" s="6">
        <v>80</v>
      </c>
      <c r="CA65" t="s">
        <v>26</v>
      </c>
      <c r="CB65" s="4">
        <v>5</v>
      </c>
      <c r="CC65" s="4">
        <v>5</v>
      </c>
      <c r="CD65" s="23">
        <f t="shared" ref="CD65" si="237">CC65/CB65</f>
        <v>1</v>
      </c>
      <c r="CF65" s="4">
        <f t="shared" si="208"/>
        <v>26</v>
      </c>
      <c r="CG65" s="4">
        <f t="shared" si="208"/>
        <v>26</v>
      </c>
      <c r="CH65" s="23">
        <f t="shared" si="222"/>
        <v>1</v>
      </c>
      <c r="CJ65" s="6">
        <v>80</v>
      </c>
      <c r="CL65" t="s">
        <v>26</v>
      </c>
      <c r="CM65" s="4">
        <v>3</v>
      </c>
      <c r="CN65" s="4">
        <v>3</v>
      </c>
      <c r="CO65" s="23">
        <f t="shared" ref="CO65" si="238">CN65/CM65</f>
        <v>1</v>
      </c>
      <c r="CQ65" s="4">
        <f t="shared" si="209"/>
        <v>29</v>
      </c>
      <c r="CR65" s="4">
        <f t="shared" si="209"/>
        <v>29</v>
      </c>
      <c r="CS65" s="23">
        <f t="shared" si="224"/>
        <v>1</v>
      </c>
      <c r="CU65" s="6">
        <v>80</v>
      </c>
      <c r="CW65" t="s">
        <v>26</v>
      </c>
      <c r="CX65" s="4">
        <v>4</v>
      </c>
      <c r="CY65" s="4">
        <v>4</v>
      </c>
      <c r="CZ65" s="27">
        <f t="shared" ref="CZ65" si="239">CY65/CX65</f>
        <v>1</v>
      </c>
      <c r="DB65" s="4">
        <f t="shared" si="211"/>
        <v>33</v>
      </c>
      <c r="DC65" s="4">
        <f t="shared" si="211"/>
        <v>33</v>
      </c>
      <c r="DD65" s="27">
        <f t="shared" si="225"/>
        <v>1</v>
      </c>
      <c r="DF65" s="4">
        <v>80</v>
      </c>
      <c r="DH65" t="s">
        <v>26</v>
      </c>
      <c r="DI65" s="4">
        <v>3</v>
      </c>
      <c r="DJ65" s="4">
        <v>3</v>
      </c>
      <c r="DK65" s="27">
        <f t="shared" ref="DK65" si="240">DJ65/DI65</f>
        <v>1</v>
      </c>
      <c r="DM65" s="4">
        <f t="shared" si="212"/>
        <v>36</v>
      </c>
      <c r="DN65" s="4">
        <f t="shared" si="212"/>
        <v>36</v>
      </c>
      <c r="DO65" s="27">
        <f t="shared" si="227"/>
        <v>1</v>
      </c>
      <c r="DQ65" s="4">
        <v>80</v>
      </c>
      <c r="DS65" t="s">
        <v>26</v>
      </c>
      <c r="DT65" s="4">
        <v>3</v>
      </c>
      <c r="DU65" s="4">
        <v>3</v>
      </c>
      <c r="DV65" s="27">
        <f t="shared" ref="DV65" si="241">DU65/DT65</f>
        <v>1</v>
      </c>
      <c r="DX65" s="4">
        <f t="shared" si="213"/>
        <v>39</v>
      </c>
      <c r="DY65" s="4">
        <f t="shared" si="213"/>
        <v>39</v>
      </c>
      <c r="DZ65" s="27">
        <f t="shared" si="229"/>
        <v>1</v>
      </c>
      <c r="EB65" s="4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2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3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4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5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6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7">AD67/AC67</f>
        <v>0.95</v>
      </c>
      <c r="AI67" s="21" t="s">
        <v>17</v>
      </c>
      <c r="AJ67" s="14">
        <f>SUM(AJ62:AJ66)</f>
        <v>1</v>
      </c>
      <c r="AK67" s="14">
        <f>SUM(AK62:AK66)</f>
        <v>1</v>
      </c>
      <c r="AL67" s="25">
        <f t="shared" ref="AL67" si="248">AK67/AJ67</f>
        <v>1</v>
      </c>
      <c r="AM67" s="21"/>
      <c r="AN67" s="14">
        <f>SUM(AN62:AN66)</f>
        <v>21</v>
      </c>
      <c r="AO67" s="14">
        <f>SUM(AO62:AO66)</f>
        <v>20</v>
      </c>
      <c r="AP67" s="25">
        <f t="shared" ref="AP67" si="249">AO67/AN67</f>
        <v>0.95238095238095233</v>
      </c>
      <c r="AT67" s="21" t="s">
        <v>17</v>
      </c>
      <c r="AU67" s="14">
        <f>SUM(AU62:AU66)</f>
        <v>6</v>
      </c>
      <c r="AV67" s="14">
        <f>SUM(AV62:AV66)</f>
        <v>6</v>
      </c>
      <c r="AW67" s="25">
        <f t="shared" ref="AW67" si="250">AV67/AU67</f>
        <v>1</v>
      </c>
      <c r="AX67" s="21"/>
      <c r="AY67" s="14">
        <f>SUM(AY62:AY66)</f>
        <v>27</v>
      </c>
      <c r="AZ67" s="14">
        <f>SUM(AZ62:AZ66)</f>
        <v>26</v>
      </c>
      <c r="BA67" s="25">
        <f t="shared" ref="BA67" si="251">AZ67/AY67</f>
        <v>0.96296296296296291</v>
      </c>
      <c r="BE67" s="21" t="s">
        <v>17</v>
      </c>
      <c r="BF67" s="14">
        <f>SUM(BF62:BF66)</f>
        <v>4</v>
      </c>
      <c r="BG67" s="14">
        <f>SUM(BG62:BG66)</f>
        <v>3</v>
      </c>
      <c r="BH67" s="25">
        <f t="shared" ref="BH67" si="252">BG67/BF67</f>
        <v>0.75</v>
      </c>
      <c r="BI67" s="21"/>
      <c r="BJ67" s="14">
        <f>SUM(BJ62:BJ66)</f>
        <v>31</v>
      </c>
      <c r="BK67" s="14">
        <f>SUM(BK62:BK66)</f>
        <v>29</v>
      </c>
      <c r="BL67" s="25">
        <f t="shared" ref="BL67" si="253">BK67/BJ67</f>
        <v>0.93548387096774188</v>
      </c>
      <c r="BP67" s="21" t="s">
        <v>17</v>
      </c>
      <c r="BQ67" s="14">
        <f>SUM(BQ62:BQ66)</f>
        <v>6</v>
      </c>
      <c r="BR67" s="14">
        <f>SUM(BR62:BR66)</f>
        <v>6</v>
      </c>
      <c r="BS67" s="25">
        <f t="shared" ref="BS67" si="254">BR67/BQ67</f>
        <v>1</v>
      </c>
      <c r="BT67" s="21"/>
      <c r="BU67" s="14">
        <f>SUM(BU62:BU66)</f>
        <v>37</v>
      </c>
      <c r="BV67" s="14">
        <f>SUM(BV62:BV66)</f>
        <v>35</v>
      </c>
      <c r="BW67" s="25">
        <f t="shared" ref="BW67" si="255">BV67/BU67</f>
        <v>0.94594594594594594</v>
      </c>
      <c r="CA67" s="21" t="s">
        <v>17</v>
      </c>
      <c r="CB67" s="14">
        <f>SUM(CB62:CB66)</f>
        <v>6</v>
      </c>
      <c r="CC67" s="14">
        <f>SUM(CC62:CC66)</f>
        <v>6</v>
      </c>
      <c r="CD67" s="25">
        <f t="shared" ref="CD67" si="256">CC67/CB67</f>
        <v>1</v>
      </c>
      <c r="CE67" s="21"/>
      <c r="CF67" s="14">
        <f>SUM(CF62:CF66)</f>
        <v>43</v>
      </c>
      <c r="CG67" s="14">
        <f>SUM(CG62:CG66)</f>
        <v>41</v>
      </c>
      <c r="CH67" s="25">
        <f t="shared" ref="CH67" si="257">CG67/CF67</f>
        <v>0.95348837209302328</v>
      </c>
      <c r="CL67" s="21" t="s">
        <v>17</v>
      </c>
      <c r="CM67" s="14">
        <f>SUM(CM62:CM66)</f>
        <v>6</v>
      </c>
      <c r="CN67" s="14">
        <f>SUM(CN62:CN66)</f>
        <v>6</v>
      </c>
      <c r="CO67" s="25">
        <f t="shared" ref="CO67" si="258">CN67/CM67</f>
        <v>1</v>
      </c>
      <c r="CP67" s="21"/>
      <c r="CQ67" s="14">
        <f>SUM(CQ62:CQ66)</f>
        <v>49</v>
      </c>
      <c r="CR67" s="14">
        <f>SUM(CR62:CR66)</f>
        <v>47</v>
      </c>
      <c r="CS67" s="25">
        <f t="shared" ref="CS67" si="259">CR67/CQ67</f>
        <v>0.95918367346938771</v>
      </c>
      <c r="CW67" s="21" t="s">
        <v>17</v>
      </c>
      <c r="CX67" s="14">
        <f>SUM(CX62:CX66)</f>
        <v>8</v>
      </c>
      <c r="CY67" s="14">
        <f>SUM(CY62:CY66)</f>
        <v>8</v>
      </c>
      <c r="CZ67" s="25">
        <f t="shared" ref="CZ67" si="260">CY67/CX67</f>
        <v>1</v>
      </c>
      <c r="DA67" s="21"/>
      <c r="DB67" s="14">
        <f>SUM(DB62:DB66)</f>
        <v>57</v>
      </c>
      <c r="DC67" s="14">
        <f>SUM(DC62:DC66)</f>
        <v>55</v>
      </c>
      <c r="DD67" s="25">
        <f t="shared" ref="DD67" si="261">DC67/DB67</f>
        <v>0.96491228070175439</v>
      </c>
      <c r="DH67" s="21" t="s">
        <v>17</v>
      </c>
      <c r="DI67" s="14">
        <f>SUM(DI62:DI66)</f>
        <v>5</v>
      </c>
      <c r="DJ67" s="14">
        <f>SUM(DJ62:DJ66)</f>
        <v>5</v>
      </c>
      <c r="DK67" s="25">
        <f t="shared" ref="DK67" si="262">DJ67/DI67</f>
        <v>1</v>
      </c>
      <c r="DL67" s="21"/>
      <c r="DM67" s="14">
        <f>SUM(DM62:DM66)</f>
        <v>62</v>
      </c>
      <c r="DN67" s="14">
        <f>SUM(DN62:DN66)</f>
        <v>60</v>
      </c>
      <c r="DO67" s="25">
        <f t="shared" ref="DO67" si="263">DN67/DM67</f>
        <v>0.967741935483871</v>
      </c>
      <c r="DS67" s="21" t="s">
        <v>17</v>
      </c>
      <c r="DT67" s="14">
        <f>SUM(DT62:DT66)</f>
        <v>4</v>
      </c>
      <c r="DU67" s="14">
        <f>SUM(DU62:DU66)</f>
        <v>4</v>
      </c>
      <c r="DV67" s="25">
        <f t="shared" ref="DV67" si="264">DU67/DT67</f>
        <v>1</v>
      </c>
      <c r="DW67" s="21"/>
      <c r="DX67" s="14">
        <f>SUM(DX62:DX66)</f>
        <v>66</v>
      </c>
      <c r="DY67" s="14">
        <f>SUM(DY62:DY66)</f>
        <v>64</v>
      </c>
      <c r="DZ67" s="25">
        <f t="shared" ref="DZ67" si="265">DY67/DX67</f>
        <v>0.96969696969696972</v>
      </c>
    </row>
    <row r="70" spans="2:132" x14ac:dyDescent="0.25">
      <c r="E70" t="s">
        <v>57</v>
      </c>
      <c r="P70" t="s">
        <v>58</v>
      </c>
      <c r="AA70" t="s">
        <v>59</v>
      </c>
      <c r="AL70" t="s">
        <v>57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67" orientation="portrait" verticalDpi="0" r:id="rId1"/>
  <colBreaks count="7" manualBreakCount="7">
    <brk id="61" max="69" man="1"/>
    <brk id="66" max="1048575" man="1"/>
    <brk id="77" max="1048575" man="1"/>
    <brk id="88" max="1048575" man="1"/>
    <brk id="99" max="1048575" man="1"/>
    <brk id="110" max="1048575" man="1"/>
    <brk id="1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7C58-41C5-4447-A4E4-9D633BEFCCE8}">
  <dimension ref="A2:V70"/>
  <sheetViews>
    <sheetView topLeftCell="A23" zoomScaleNormal="100" workbookViewId="0">
      <selection activeCell="U57" sqref="U57:V57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</cols>
  <sheetData>
    <row r="2" spans="1:22" ht="18.75" x14ac:dyDescent="0.3">
      <c r="J2" s="1" t="s">
        <v>64</v>
      </c>
      <c r="U2" s="1" t="s">
        <v>64</v>
      </c>
    </row>
    <row r="3" spans="1:22" x14ac:dyDescent="0.25">
      <c r="B3" s="3" t="s">
        <v>49</v>
      </c>
      <c r="M3" s="3" t="s">
        <v>49</v>
      </c>
    </row>
    <row r="5" spans="1:22" x14ac:dyDescent="0.25">
      <c r="A5" s="3" t="s">
        <v>50</v>
      </c>
      <c r="B5" s="3" t="s">
        <v>2</v>
      </c>
      <c r="D5" s="16" t="s">
        <v>19</v>
      </c>
      <c r="H5" s="16" t="s">
        <v>99</v>
      </c>
      <c r="L5" s="3" t="s">
        <v>50</v>
      </c>
      <c r="M5" s="3" t="s">
        <v>2</v>
      </c>
      <c r="O5" s="16" t="s">
        <v>20</v>
      </c>
      <c r="S5" s="16" t="s">
        <v>100</v>
      </c>
    </row>
    <row r="6" spans="1:22" x14ac:dyDescent="0.25">
      <c r="J6" s="6" t="s">
        <v>102</v>
      </c>
      <c r="K6" s="6" t="s">
        <v>101</v>
      </c>
      <c r="U6" s="6" t="s">
        <v>102</v>
      </c>
      <c r="V6" s="6" t="s">
        <v>101</v>
      </c>
    </row>
    <row r="7" spans="1:2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6" t="s">
        <v>18</v>
      </c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6" t="s">
        <v>18</v>
      </c>
      <c r="V7" s="6" t="s">
        <v>18</v>
      </c>
    </row>
    <row r="8" spans="1:2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6" t="s">
        <v>5</v>
      </c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6" t="s">
        <v>5</v>
      </c>
      <c r="V8" s="6" t="s">
        <v>5</v>
      </c>
    </row>
    <row r="9" spans="1:2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6" t="s">
        <v>12</v>
      </c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6" t="s">
        <v>12</v>
      </c>
      <c r="V9" s="6" t="s">
        <v>12</v>
      </c>
    </row>
    <row r="10" spans="1:22" x14ac:dyDescent="0.25">
      <c r="E10" s="15"/>
      <c r="I10" s="15"/>
      <c r="J10" s="15"/>
      <c r="K10" s="15"/>
      <c r="P10" s="15"/>
      <c r="T10" s="15"/>
      <c r="U10" s="15"/>
      <c r="V10" s="15"/>
    </row>
    <row r="11" spans="1:22" x14ac:dyDescent="0.25">
      <c r="B11" t="s">
        <v>14</v>
      </c>
      <c r="C11" s="4">
        <f>C28+C45+C62</f>
        <v>4</v>
      </c>
      <c r="D11" s="4">
        <f>D28+D45+D62</f>
        <v>4</v>
      </c>
      <c r="E11" s="23">
        <f>D11/C11</f>
        <v>1</v>
      </c>
      <c r="G11" s="4">
        <f>G28+G45+G62</f>
        <v>4</v>
      </c>
      <c r="H11" s="4">
        <f>H28+H45+H62</f>
        <v>4</v>
      </c>
      <c r="I11" s="23">
        <f>H11/G11</f>
        <v>1</v>
      </c>
      <c r="J11" s="6">
        <v>90</v>
      </c>
      <c r="K11" s="6">
        <v>85</v>
      </c>
      <c r="M11" t="s">
        <v>14</v>
      </c>
      <c r="N11" s="4">
        <f>N28+N45+N62</f>
        <v>3</v>
      </c>
      <c r="O11" s="4">
        <f>O28+O45+O62</f>
        <v>3</v>
      </c>
      <c r="P11" s="23">
        <f>O11/N11</f>
        <v>1</v>
      </c>
      <c r="R11" s="4">
        <f>R28+R45+R62</f>
        <v>7</v>
      </c>
      <c r="S11" s="4">
        <f>S28+S45+S62</f>
        <v>7</v>
      </c>
      <c r="T11" s="23">
        <f>S11/R11</f>
        <v>1</v>
      </c>
      <c r="U11" s="6">
        <v>90</v>
      </c>
      <c r="V11" s="6">
        <v>85</v>
      </c>
    </row>
    <row r="12" spans="1:22" x14ac:dyDescent="0.25">
      <c r="B12" t="s">
        <v>15</v>
      </c>
      <c r="C12" s="4">
        <f t="shared" ref="C12:D14" si="0">C29+C46+C63</f>
        <v>6</v>
      </c>
      <c r="D12" s="4">
        <f t="shared" si="0"/>
        <v>6</v>
      </c>
      <c r="E12" s="23">
        <f t="shared" ref="E12:E16" si="1">D12/C12</f>
        <v>1</v>
      </c>
      <c r="G12" s="4">
        <f t="shared" ref="G12:H14" si="2">G29+G46+G63</f>
        <v>6</v>
      </c>
      <c r="H12" s="4">
        <f t="shared" si="2"/>
        <v>6</v>
      </c>
      <c r="I12" s="23">
        <f t="shared" ref="I12:I14" si="3">H12/G12</f>
        <v>1</v>
      </c>
      <c r="J12" s="6">
        <v>90</v>
      </c>
      <c r="K12" s="6">
        <v>85</v>
      </c>
      <c r="M12" t="s">
        <v>15</v>
      </c>
      <c r="N12" s="4">
        <f t="shared" ref="N12:O14" si="4">N29+N46+N63</f>
        <v>4</v>
      </c>
      <c r="O12" s="4">
        <f t="shared" si="4"/>
        <v>4</v>
      </c>
      <c r="P12" s="23">
        <f t="shared" ref="P12:P14" si="5">O12/N12</f>
        <v>1</v>
      </c>
      <c r="R12" s="4">
        <f t="shared" ref="R12:S14" si="6">R29+R46+R63</f>
        <v>10</v>
      </c>
      <c r="S12" s="4">
        <f t="shared" si="6"/>
        <v>10</v>
      </c>
      <c r="T12" s="23">
        <f t="shared" ref="T12:T14" si="7">S12/R12</f>
        <v>1</v>
      </c>
      <c r="U12" s="6">
        <v>90</v>
      </c>
      <c r="V12" s="6">
        <v>85</v>
      </c>
    </row>
    <row r="13" spans="1:22" x14ac:dyDescent="0.25">
      <c r="B13" t="s">
        <v>16</v>
      </c>
      <c r="C13" s="4">
        <f t="shared" si="0"/>
        <v>10</v>
      </c>
      <c r="D13" s="4">
        <f t="shared" si="0"/>
        <v>9</v>
      </c>
      <c r="E13" s="23">
        <f t="shared" si="1"/>
        <v>0.9</v>
      </c>
      <c r="G13" s="4">
        <f t="shared" si="2"/>
        <v>10</v>
      </c>
      <c r="H13" s="4">
        <f t="shared" si="2"/>
        <v>9</v>
      </c>
      <c r="I13" s="23">
        <f t="shared" si="3"/>
        <v>0.9</v>
      </c>
      <c r="J13" s="6">
        <v>85</v>
      </c>
      <c r="K13" s="6">
        <v>80</v>
      </c>
      <c r="M13" t="s">
        <v>16</v>
      </c>
      <c r="N13" s="4">
        <f t="shared" si="4"/>
        <v>6</v>
      </c>
      <c r="O13" s="4">
        <f t="shared" si="4"/>
        <v>6</v>
      </c>
      <c r="P13" s="23">
        <f t="shared" si="5"/>
        <v>1</v>
      </c>
      <c r="R13" s="4">
        <f t="shared" si="6"/>
        <v>16</v>
      </c>
      <c r="S13" s="4">
        <f t="shared" si="6"/>
        <v>15</v>
      </c>
      <c r="T13" s="23">
        <f t="shared" si="7"/>
        <v>0.9375</v>
      </c>
      <c r="U13" s="6">
        <v>85</v>
      </c>
      <c r="V13" s="6">
        <v>80</v>
      </c>
    </row>
    <row r="14" spans="1:22" x14ac:dyDescent="0.25">
      <c r="B14" t="s">
        <v>26</v>
      </c>
      <c r="C14" s="4">
        <f t="shared" si="0"/>
        <v>24</v>
      </c>
      <c r="D14" s="4">
        <f t="shared" si="0"/>
        <v>24</v>
      </c>
      <c r="E14" s="23">
        <f t="shared" si="1"/>
        <v>1</v>
      </c>
      <c r="G14" s="4">
        <f t="shared" si="2"/>
        <v>24</v>
      </c>
      <c r="H14" s="4">
        <f t="shared" si="2"/>
        <v>24</v>
      </c>
      <c r="I14" s="23">
        <f t="shared" si="3"/>
        <v>1</v>
      </c>
      <c r="J14" s="6">
        <v>85</v>
      </c>
      <c r="K14" s="6">
        <v>80</v>
      </c>
      <c r="M14" t="s">
        <v>26</v>
      </c>
      <c r="N14" s="4">
        <f t="shared" si="4"/>
        <v>14</v>
      </c>
      <c r="O14" s="4">
        <f t="shared" si="4"/>
        <v>14</v>
      </c>
      <c r="P14" s="23">
        <f t="shared" si="5"/>
        <v>1</v>
      </c>
      <c r="R14" s="4">
        <f t="shared" si="6"/>
        <v>38</v>
      </c>
      <c r="S14" s="4">
        <f t="shared" si="6"/>
        <v>38</v>
      </c>
      <c r="T14" s="23">
        <f t="shared" si="7"/>
        <v>1</v>
      </c>
      <c r="U14" s="6">
        <v>85</v>
      </c>
      <c r="V14" s="6">
        <v>80</v>
      </c>
    </row>
    <row r="15" spans="1:2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</row>
    <row r="16" spans="1:22" ht="15.75" thickBot="1" x14ac:dyDescent="0.3">
      <c r="B16" s="21" t="s">
        <v>17</v>
      </c>
      <c r="C16" s="14">
        <f>SUM(C11:C15)</f>
        <v>44</v>
      </c>
      <c r="D16" s="14">
        <f>SUM(D11:D15)</f>
        <v>43</v>
      </c>
      <c r="E16" s="25">
        <f t="shared" si="1"/>
        <v>0.97727272727272729</v>
      </c>
      <c r="F16" s="21"/>
      <c r="G16" s="14">
        <f>SUM(G11:G15)</f>
        <v>44</v>
      </c>
      <c r="H16" s="14">
        <f>SUM(H11:H15)</f>
        <v>43</v>
      </c>
      <c r="I16" s="25">
        <f t="shared" ref="I16" si="8">H16/G16</f>
        <v>0.97727272727272729</v>
      </c>
      <c r="M16" s="21" t="s">
        <v>17</v>
      </c>
      <c r="N16" s="14">
        <f>SUM(N11:N15)</f>
        <v>27</v>
      </c>
      <c r="O16" s="14">
        <f>SUM(O11:O15)</f>
        <v>27</v>
      </c>
      <c r="P16" s="25">
        <f t="shared" ref="P16" si="9">O16/N16</f>
        <v>1</v>
      </c>
      <c r="Q16" s="21"/>
      <c r="R16" s="14">
        <f>SUM(R11:R15)</f>
        <v>71</v>
      </c>
      <c r="S16" s="14">
        <f>SUM(S11:S15)</f>
        <v>70</v>
      </c>
      <c r="T16" s="25">
        <f t="shared" ref="T16" si="10">S16/R16</f>
        <v>0.9859154929577465</v>
      </c>
    </row>
    <row r="20" spans="1:22" x14ac:dyDescent="0.25">
      <c r="B20" s="3" t="s">
        <v>49</v>
      </c>
      <c r="M20" s="3" t="s">
        <v>49</v>
      </c>
    </row>
    <row r="22" spans="1:22" x14ac:dyDescent="0.25">
      <c r="A22" s="3" t="s">
        <v>51</v>
      </c>
      <c r="B22" s="3" t="s">
        <v>43</v>
      </c>
      <c r="D22" s="16" t="s">
        <v>19</v>
      </c>
      <c r="H22" s="16" t="s">
        <v>99</v>
      </c>
      <c r="L22" s="3" t="s">
        <v>51</v>
      </c>
      <c r="M22" s="3" t="s">
        <v>43</v>
      </c>
      <c r="O22" s="16" t="s">
        <v>20</v>
      </c>
      <c r="S22" s="16" t="s">
        <v>100</v>
      </c>
    </row>
    <row r="23" spans="1:22" x14ac:dyDescent="0.25">
      <c r="J23" s="6" t="s">
        <v>102</v>
      </c>
      <c r="K23" s="6" t="s">
        <v>101</v>
      </c>
      <c r="U23" s="6" t="s">
        <v>102</v>
      </c>
      <c r="V23" s="6" t="s">
        <v>101</v>
      </c>
    </row>
    <row r="24" spans="1:2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6" t="s">
        <v>18</v>
      </c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6" t="s">
        <v>18</v>
      </c>
      <c r="V24" s="6" t="s">
        <v>18</v>
      </c>
    </row>
    <row r="25" spans="1:2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6" t="s">
        <v>5</v>
      </c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6" t="s">
        <v>5</v>
      </c>
      <c r="V25" s="6" t="s">
        <v>5</v>
      </c>
    </row>
    <row r="26" spans="1:2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6" t="s">
        <v>12</v>
      </c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6" t="s">
        <v>12</v>
      </c>
      <c r="V26" s="6" t="s">
        <v>12</v>
      </c>
    </row>
    <row r="27" spans="1:22" x14ac:dyDescent="0.25">
      <c r="E27" s="15"/>
      <c r="I27" s="15"/>
      <c r="J27" s="15"/>
      <c r="K27" s="15"/>
      <c r="P27" s="15"/>
      <c r="T27" s="15"/>
      <c r="U27" s="15"/>
      <c r="V27" s="15"/>
    </row>
    <row r="28" spans="1:22" x14ac:dyDescent="0.25">
      <c r="B28" t="s">
        <v>14</v>
      </c>
      <c r="C28" s="4">
        <v>3</v>
      </c>
      <c r="D28" s="4">
        <v>3</v>
      </c>
      <c r="E28" s="23">
        <f>D28/C28</f>
        <v>1</v>
      </c>
      <c r="G28" s="4">
        <f>C28+0</f>
        <v>3</v>
      </c>
      <c r="H28" s="4">
        <f>D28+0</f>
        <v>3</v>
      </c>
      <c r="I28" s="23">
        <f>H28/G28</f>
        <v>1</v>
      </c>
      <c r="J28" s="6">
        <v>90</v>
      </c>
      <c r="K28" s="6">
        <v>85</v>
      </c>
      <c r="M28" t="s">
        <v>14</v>
      </c>
      <c r="N28" s="4">
        <v>3</v>
      </c>
      <c r="O28" s="4">
        <v>3</v>
      </c>
      <c r="P28" s="23">
        <f t="shared" ref="P28:P31" si="11">O28/N28</f>
        <v>1</v>
      </c>
      <c r="R28" s="4">
        <f t="shared" ref="R28:S31" si="12">G28+N28</f>
        <v>6</v>
      </c>
      <c r="S28" s="4">
        <f t="shared" si="12"/>
        <v>6</v>
      </c>
      <c r="T28" s="23">
        <f>S28/R28</f>
        <v>1</v>
      </c>
      <c r="U28" s="6">
        <v>90</v>
      </c>
      <c r="V28" s="6">
        <v>85</v>
      </c>
    </row>
    <row r="29" spans="1:22" x14ac:dyDescent="0.25">
      <c r="B29" t="s">
        <v>15</v>
      </c>
      <c r="C29" s="4">
        <v>3</v>
      </c>
      <c r="D29" s="4">
        <v>3</v>
      </c>
      <c r="E29" s="23">
        <f t="shared" ref="E29:E31" si="13">D29/C29</f>
        <v>1</v>
      </c>
      <c r="G29" s="4">
        <f t="shared" ref="G29:H31" si="14">C29+0</f>
        <v>3</v>
      </c>
      <c r="H29" s="4">
        <f t="shared" si="14"/>
        <v>3</v>
      </c>
      <c r="I29" s="23">
        <f t="shared" ref="I29:I31" si="15">H29/G29</f>
        <v>1</v>
      </c>
      <c r="J29" s="6">
        <v>90</v>
      </c>
      <c r="K29" s="6">
        <v>85</v>
      </c>
      <c r="M29" t="s">
        <v>15</v>
      </c>
      <c r="N29" s="4">
        <v>1</v>
      </c>
      <c r="O29" s="4">
        <v>1</v>
      </c>
      <c r="P29" s="23">
        <f t="shared" si="11"/>
        <v>1</v>
      </c>
      <c r="R29" s="4">
        <f t="shared" si="12"/>
        <v>4</v>
      </c>
      <c r="S29" s="4">
        <f t="shared" si="12"/>
        <v>4</v>
      </c>
      <c r="T29" s="23">
        <f t="shared" ref="T29:T31" si="16">S29/R29</f>
        <v>1</v>
      </c>
      <c r="U29" s="6">
        <v>90</v>
      </c>
      <c r="V29" s="6">
        <v>85</v>
      </c>
    </row>
    <row r="30" spans="1:22" x14ac:dyDescent="0.25">
      <c r="B30" t="s">
        <v>16</v>
      </c>
      <c r="C30" s="4">
        <v>6</v>
      </c>
      <c r="D30" s="4">
        <v>6</v>
      </c>
      <c r="E30" s="23">
        <f t="shared" si="13"/>
        <v>1</v>
      </c>
      <c r="G30" s="4">
        <f t="shared" si="14"/>
        <v>6</v>
      </c>
      <c r="H30" s="4">
        <f t="shared" si="14"/>
        <v>6</v>
      </c>
      <c r="I30" s="23">
        <f t="shared" si="15"/>
        <v>1</v>
      </c>
      <c r="J30" s="6">
        <v>85</v>
      </c>
      <c r="K30" s="6">
        <v>80</v>
      </c>
      <c r="M30" t="s">
        <v>16</v>
      </c>
      <c r="N30" s="4">
        <v>4</v>
      </c>
      <c r="O30" s="4">
        <v>4</v>
      </c>
      <c r="P30" s="23">
        <f t="shared" si="11"/>
        <v>1</v>
      </c>
      <c r="R30" s="4">
        <f t="shared" si="12"/>
        <v>10</v>
      </c>
      <c r="S30" s="4">
        <f t="shared" si="12"/>
        <v>10</v>
      </c>
      <c r="T30" s="23">
        <f t="shared" si="16"/>
        <v>1</v>
      </c>
      <c r="U30" s="6">
        <v>85</v>
      </c>
      <c r="V30" s="6">
        <v>80</v>
      </c>
    </row>
    <row r="31" spans="1:22" x14ac:dyDescent="0.25">
      <c r="B31" t="s">
        <v>26</v>
      </c>
      <c r="C31" s="4">
        <v>14</v>
      </c>
      <c r="D31" s="4">
        <v>14</v>
      </c>
      <c r="E31" s="23">
        <f t="shared" si="13"/>
        <v>1</v>
      </c>
      <c r="G31" s="4">
        <f t="shared" si="14"/>
        <v>14</v>
      </c>
      <c r="H31" s="4">
        <f t="shared" si="14"/>
        <v>14</v>
      </c>
      <c r="I31" s="23">
        <f t="shared" si="15"/>
        <v>1</v>
      </c>
      <c r="J31" s="6">
        <v>85</v>
      </c>
      <c r="K31" s="6">
        <v>80</v>
      </c>
      <c r="M31" t="s">
        <v>26</v>
      </c>
      <c r="N31" s="4">
        <v>8</v>
      </c>
      <c r="O31" s="4">
        <v>8</v>
      </c>
      <c r="P31" s="23">
        <f t="shared" si="11"/>
        <v>1</v>
      </c>
      <c r="R31" s="4">
        <f t="shared" si="12"/>
        <v>22</v>
      </c>
      <c r="S31" s="4">
        <f t="shared" si="12"/>
        <v>22</v>
      </c>
      <c r="T31" s="23">
        <f t="shared" si="16"/>
        <v>1</v>
      </c>
      <c r="U31" s="6">
        <v>85</v>
      </c>
      <c r="V31" s="6">
        <v>80</v>
      </c>
    </row>
    <row r="32" spans="1:2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</row>
    <row r="33" spans="1:22" ht="15.75" thickBot="1" x14ac:dyDescent="0.3">
      <c r="B33" s="21" t="s">
        <v>17</v>
      </c>
      <c r="C33" s="14">
        <f>SUM(C28:C32)</f>
        <v>26</v>
      </c>
      <c r="D33" s="14">
        <f>SUM(D28:D32)</f>
        <v>26</v>
      </c>
      <c r="E33" s="25">
        <f t="shared" ref="E33" si="17">D33/C33</f>
        <v>1</v>
      </c>
      <c r="F33" s="21"/>
      <c r="G33" s="14">
        <f>SUM(G28:G32)</f>
        <v>26</v>
      </c>
      <c r="H33" s="14">
        <f>SUM(H28:H32)</f>
        <v>26</v>
      </c>
      <c r="I33" s="25">
        <f t="shared" ref="I33" si="18">H33/G33</f>
        <v>1</v>
      </c>
      <c r="M33" s="21" t="s">
        <v>17</v>
      </c>
      <c r="N33" s="14">
        <f>SUM(N28:N32)</f>
        <v>16</v>
      </c>
      <c r="O33" s="14">
        <f>SUM(O28:O32)</f>
        <v>16</v>
      </c>
      <c r="P33" s="25">
        <f t="shared" ref="P33" si="19">O33/N33</f>
        <v>1</v>
      </c>
      <c r="Q33" s="21"/>
      <c r="R33" s="14">
        <f>SUM(R28:R32)</f>
        <v>42</v>
      </c>
      <c r="S33" s="14">
        <f>SUM(S28:S32)</f>
        <v>42</v>
      </c>
      <c r="T33" s="25">
        <f t="shared" ref="T33" si="20">S33/R33</f>
        <v>1</v>
      </c>
    </row>
    <row r="35" spans="1:22" x14ac:dyDescent="0.25">
      <c r="P35" t="s">
        <v>57</v>
      </c>
    </row>
    <row r="37" spans="1:22" x14ac:dyDescent="0.25">
      <c r="B37" s="3" t="s">
        <v>49</v>
      </c>
      <c r="M37" s="3" t="s">
        <v>49</v>
      </c>
    </row>
    <row r="39" spans="1:22" x14ac:dyDescent="0.25">
      <c r="A39" s="3" t="s">
        <v>52</v>
      </c>
      <c r="B39" s="3" t="s">
        <v>48</v>
      </c>
      <c r="D39" s="16" t="s">
        <v>19</v>
      </c>
      <c r="H39" s="16" t="s">
        <v>99</v>
      </c>
      <c r="L39" s="3" t="s">
        <v>52</v>
      </c>
      <c r="M39" s="3" t="s">
        <v>48</v>
      </c>
      <c r="O39" s="16" t="s">
        <v>20</v>
      </c>
      <c r="S39" s="16" t="s">
        <v>100</v>
      </c>
    </row>
    <row r="40" spans="1:22" x14ac:dyDescent="0.25">
      <c r="J40" s="6" t="s">
        <v>102</v>
      </c>
      <c r="K40" s="6" t="s">
        <v>101</v>
      </c>
      <c r="U40" s="4" t="s">
        <v>102</v>
      </c>
      <c r="V40" s="4" t="s">
        <v>101</v>
      </c>
    </row>
    <row r="41" spans="1:2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6" t="s">
        <v>18</v>
      </c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6" t="s">
        <v>18</v>
      </c>
      <c r="V41" s="6" t="s">
        <v>18</v>
      </c>
    </row>
    <row r="42" spans="1:2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6" t="s">
        <v>5</v>
      </c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6" t="s">
        <v>5</v>
      </c>
      <c r="V42" s="6" t="s">
        <v>5</v>
      </c>
    </row>
    <row r="43" spans="1:2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6" t="s">
        <v>12</v>
      </c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6" t="s">
        <v>12</v>
      </c>
      <c r="V43" s="6" t="s">
        <v>12</v>
      </c>
    </row>
    <row r="44" spans="1:22" x14ac:dyDescent="0.25">
      <c r="E44" s="15"/>
      <c r="I44" s="15"/>
      <c r="J44" s="15"/>
      <c r="K44" s="15"/>
      <c r="P44" s="15"/>
      <c r="T44" s="15"/>
      <c r="U44" s="15"/>
      <c r="V44" s="15"/>
    </row>
    <row r="45" spans="1:22" x14ac:dyDescent="0.25">
      <c r="B45" t="s">
        <v>14</v>
      </c>
      <c r="C45" s="4">
        <v>1</v>
      </c>
      <c r="D45" s="4">
        <v>1</v>
      </c>
      <c r="E45" s="23">
        <f t="shared" ref="E45:E48" si="21">D45/C45</f>
        <v>1</v>
      </c>
      <c r="G45" s="4">
        <f>C45+0</f>
        <v>1</v>
      </c>
      <c r="H45" s="4">
        <f>D45+0</f>
        <v>1</v>
      </c>
      <c r="I45" s="23">
        <f t="shared" ref="I45:I48" si="22">H45/G45</f>
        <v>1</v>
      </c>
      <c r="J45" s="6">
        <v>90</v>
      </c>
      <c r="K45" s="6">
        <v>85</v>
      </c>
      <c r="M45" t="s">
        <v>14</v>
      </c>
      <c r="N45" s="4"/>
      <c r="O45" s="4"/>
      <c r="P45" s="23"/>
      <c r="R45" s="4">
        <f t="shared" ref="R45:S48" si="23">G45+N45</f>
        <v>1</v>
      </c>
      <c r="S45" s="4">
        <f t="shared" si="23"/>
        <v>1</v>
      </c>
      <c r="T45" s="23">
        <f>S45/R45</f>
        <v>1</v>
      </c>
      <c r="U45" s="6">
        <v>90</v>
      </c>
      <c r="V45" s="6">
        <v>85</v>
      </c>
    </row>
    <row r="46" spans="1:22" x14ac:dyDescent="0.25">
      <c r="B46" t="s">
        <v>15</v>
      </c>
      <c r="C46" s="4">
        <v>1</v>
      </c>
      <c r="D46" s="4">
        <v>1</v>
      </c>
      <c r="E46" s="23">
        <f t="shared" si="21"/>
        <v>1</v>
      </c>
      <c r="G46" s="4">
        <f t="shared" ref="G46:H48" si="24">C46+0</f>
        <v>1</v>
      </c>
      <c r="H46" s="4">
        <f t="shared" si="24"/>
        <v>1</v>
      </c>
      <c r="I46" s="23">
        <f t="shared" si="22"/>
        <v>1</v>
      </c>
      <c r="J46" s="6">
        <v>90</v>
      </c>
      <c r="K46" s="6">
        <v>85</v>
      </c>
      <c r="M46" t="s">
        <v>15</v>
      </c>
      <c r="N46" s="4">
        <v>2</v>
      </c>
      <c r="O46" s="4">
        <v>2</v>
      </c>
      <c r="P46" s="23">
        <f t="shared" ref="P46:P48" si="25">O46/N46</f>
        <v>1</v>
      </c>
      <c r="R46" s="4">
        <f t="shared" si="23"/>
        <v>3</v>
      </c>
      <c r="S46" s="4">
        <f t="shared" si="23"/>
        <v>3</v>
      </c>
      <c r="T46" s="23">
        <f t="shared" ref="T46:T48" si="26">S46/R46</f>
        <v>1</v>
      </c>
      <c r="U46" s="6">
        <v>90</v>
      </c>
      <c r="V46" s="6">
        <v>85</v>
      </c>
    </row>
    <row r="47" spans="1:22" x14ac:dyDescent="0.25">
      <c r="B47" t="s">
        <v>16</v>
      </c>
      <c r="C47" s="4">
        <v>3</v>
      </c>
      <c r="D47" s="4">
        <v>2</v>
      </c>
      <c r="E47" s="23">
        <f t="shared" si="21"/>
        <v>0.66666666666666663</v>
      </c>
      <c r="G47" s="4">
        <f t="shared" si="24"/>
        <v>3</v>
      </c>
      <c r="H47" s="4">
        <f t="shared" si="24"/>
        <v>2</v>
      </c>
      <c r="I47" s="23">
        <f t="shared" si="22"/>
        <v>0.66666666666666663</v>
      </c>
      <c r="J47" s="6">
        <v>85</v>
      </c>
      <c r="K47" s="6">
        <v>80</v>
      </c>
      <c r="M47" t="s">
        <v>16</v>
      </c>
      <c r="N47" s="4">
        <v>2</v>
      </c>
      <c r="O47" s="4">
        <v>2</v>
      </c>
      <c r="P47" s="23">
        <f t="shared" si="25"/>
        <v>1</v>
      </c>
      <c r="R47" s="4">
        <f t="shared" si="23"/>
        <v>5</v>
      </c>
      <c r="S47" s="4">
        <f t="shared" si="23"/>
        <v>4</v>
      </c>
      <c r="T47" s="23">
        <f t="shared" si="26"/>
        <v>0.8</v>
      </c>
      <c r="U47" s="6">
        <v>85</v>
      </c>
      <c r="V47" s="6">
        <v>80</v>
      </c>
    </row>
    <row r="48" spans="1:22" x14ac:dyDescent="0.25">
      <c r="B48" t="s">
        <v>26</v>
      </c>
      <c r="C48" s="4">
        <v>4</v>
      </c>
      <c r="D48" s="4">
        <v>4</v>
      </c>
      <c r="E48" s="23">
        <f t="shared" si="21"/>
        <v>1</v>
      </c>
      <c r="G48" s="4">
        <f t="shared" si="24"/>
        <v>4</v>
      </c>
      <c r="H48" s="4">
        <f t="shared" si="24"/>
        <v>4</v>
      </c>
      <c r="I48" s="23">
        <f t="shared" si="22"/>
        <v>1</v>
      </c>
      <c r="J48" s="6">
        <v>85</v>
      </c>
      <c r="K48" s="6">
        <v>80</v>
      </c>
      <c r="M48" t="s">
        <v>26</v>
      </c>
      <c r="N48" s="4">
        <v>4</v>
      </c>
      <c r="O48" s="4">
        <v>4</v>
      </c>
      <c r="P48" s="23">
        <f t="shared" si="25"/>
        <v>1</v>
      </c>
      <c r="R48" s="4">
        <f t="shared" si="23"/>
        <v>8</v>
      </c>
      <c r="S48" s="4">
        <f t="shared" si="23"/>
        <v>8</v>
      </c>
      <c r="T48" s="23">
        <f t="shared" si="26"/>
        <v>1</v>
      </c>
      <c r="U48" s="6">
        <v>85</v>
      </c>
      <c r="V48" s="6">
        <v>80</v>
      </c>
    </row>
    <row r="49" spans="1:2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</row>
    <row r="50" spans="1:22" ht="15.75" thickBot="1" x14ac:dyDescent="0.3">
      <c r="B50" s="21" t="s">
        <v>17</v>
      </c>
      <c r="C50" s="14">
        <f>SUM(C45:C49)</f>
        <v>9</v>
      </c>
      <c r="D50" s="14">
        <f>SUM(D45:D49)</f>
        <v>8</v>
      </c>
      <c r="E50" s="25">
        <f t="shared" ref="E50" si="27">D50/C50</f>
        <v>0.88888888888888884</v>
      </c>
      <c r="F50" s="21"/>
      <c r="G50" s="14">
        <f>SUM(G45:G49)</f>
        <v>9</v>
      </c>
      <c r="H50" s="14">
        <f>SUM(H45:H49)</f>
        <v>8</v>
      </c>
      <c r="I50" s="25">
        <f t="shared" ref="I50" si="28">H50/G50</f>
        <v>0.88888888888888884</v>
      </c>
      <c r="M50" s="21" t="s">
        <v>17</v>
      </c>
      <c r="N50" s="14">
        <f>SUM(N45:N49)</f>
        <v>8</v>
      </c>
      <c r="O50" s="14">
        <f>SUM(O45:O49)</f>
        <v>8</v>
      </c>
      <c r="P50" s="25">
        <f t="shared" ref="P50" si="29">O50/N50</f>
        <v>1</v>
      </c>
      <c r="Q50" s="21"/>
      <c r="R50" s="14">
        <f>SUM(R45:R49)</f>
        <v>17</v>
      </c>
      <c r="S50" s="14">
        <f>SUM(S45:S49)</f>
        <v>16</v>
      </c>
      <c r="T50" s="25">
        <f t="shared" ref="T50" si="30">S50/R50</f>
        <v>0.94117647058823528</v>
      </c>
    </row>
    <row r="54" spans="1:22" x14ac:dyDescent="0.25">
      <c r="B54" s="3" t="s">
        <v>49</v>
      </c>
      <c r="M54" s="3" t="s">
        <v>49</v>
      </c>
    </row>
    <row r="56" spans="1:22" x14ac:dyDescent="0.25">
      <c r="A56" s="3" t="s">
        <v>53</v>
      </c>
      <c r="B56" s="3" t="s">
        <v>44</v>
      </c>
      <c r="D56" s="16" t="s">
        <v>19</v>
      </c>
      <c r="H56" s="16" t="s">
        <v>99</v>
      </c>
      <c r="L56" s="3" t="s">
        <v>53</v>
      </c>
      <c r="M56" s="3" t="s">
        <v>44</v>
      </c>
      <c r="O56" s="16" t="s">
        <v>20</v>
      </c>
      <c r="S56" s="16" t="s">
        <v>100</v>
      </c>
    </row>
    <row r="57" spans="1:22" x14ac:dyDescent="0.25">
      <c r="J57" s="6" t="s">
        <v>102</v>
      </c>
      <c r="K57" s="6" t="s">
        <v>101</v>
      </c>
      <c r="U57" s="6" t="s">
        <v>102</v>
      </c>
      <c r="V57" s="6" t="s">
        <v>101</v>
      </c>
    </row>
    <row r="58" spans="1:2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6" t="s">
        <v>18</v>
      </c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6" t="s">
        <v>18</v>
      </c>
      <c r="V58" s="6" t="s">
        <v>18</v>
      </c>
    </row>
    <row r="59" spans="1:2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6" t="s">
        <v>5</v>
      </c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6" t="s">
        <v>5</v>
      </c>
      <c r="V59" s="6" t="s">
        <v>5</v>
      </c>
    </row>
    <row r="60" spans="1:2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6" t="s">
        <v>12</v>
      </c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6" t="s">
        <v>12</v>
      </c>
      <c r="V60" s="6" t="s">
        <v>12</v>
      </c>
    </row>
    <row r="61" spans="1:22" x14ac:dyDescent="0.25">
      <c r="E61" s="15"/>
      <c r="I61" s="15"/>
      <c r="J61" s="15"/>
      <c r="K61" s="15"/>
      <c r="P61" s="15"/>
      <c r="T61" s="15"/>
      <c r="U61" s="15"/>
      <c r="V61" s="15"/>
    </row>
    <row r="62" spans="1:22" x14ac:dyDescent="0.25">
      <c r="B62" t="s">
        <v>14</v>
      </c>
      <c r="C62" s="4"/>
      <c r="D62" s="4"/>
      <c r="E62" s="23"/>
      <c r="G62" s="4">
        <f>C62+0</f>
        <v>0</v>
      </c>
      <c r="H62" s="4">
        <f>D62+0</f>
        <v>0</v>
      </c>
      <c r="I62" s="23"/>
      <c r="J62" s="6">
        <v>90</v>
      </c>
      <c r="K62" s="6">
        <v>85</v>
      </c>
      <c r="M62" t="s">
        <v>14</v>
      </c>
      <c r="N62" s="4"/>
      <c r="O62" s="4"/>
      <c r="P62" s="23"/>
      <c r="R62" s="4">
        <f t="shared" ref="R62:S65" si="31">G62+N62</f>
        <v>0</v>
      </c>
      <c r="S62" s="4">
        <f t="shared" si="31"/>
        <v>0</v>
      </c>
      <c r="T62" s="23"/>
      <c r="U62" s="6">
        <v>90</v>
      </c>
      <c r="V62" s="6">
        <v>85</v>
      </c>
    </row>
    <row r="63" spans="1:22" x14ac:dyDescent="0.25">
      <c r="B63" t="s">
        <v>15</v>
      </c>
      <c r="C63" s="4">
        <v>2</v>
      </c>
      <c r="D63" s="4">
        <v>2</v>
      </c>
      <c r="E63" s="23">
        <f t="shared" ref="E63:E65" si="32">D63/C63</f>
        <v>1</v>
      </c>
      <c r="G63" s="4">
        <f t="shared" ref="G63:H65" si="33">C63+0</f>
        <v>2</v>
      </c>
      <c r="H63" s="4">
        <f t="shared" si="33"/>
        <v>2</v>
      </c>
      <c r="I63" s="23">
        <f t="shared" ref="I63:I65" si="34">H63/G63</f>
        <v>1</v>
      </c>
      <c r="J63" s="6">
        <v>90</v>
      </c>
      <c r="K63" s="6">
        <v>85</v>
      </c>
      <c r="M63" t="s">
        <v>15</v>
      </c>
      <c r="N63" s="4">
        <v>1</v>
      </c>
      <c r="O63" s="4">
        <v>1</v>
      </c>
      <c r="P63" s="23">
        <f t="shared" ref="P63" si="35">O63/N63</f>
        <v>1</v>
      </c>
      <c r="R63" s="4">
        <f t="shared" si="31"/>
        <v>3</v>
      </c>
      <c r="S63" s="4">
        <f t="shared" si="31"/>
        <v>3</v>
      </c>
      <c r="T63" s="23">
        <f t="shared" ref="T63:T65" si="36">S63/R63</f>
        <v>1</v>
      </c>
      <c r="U63" s="6">
        <v>90</v>
      </c>
      <c r="V63" s="6">
        <v>85</v>
      </c>
    </row>
    <row r="64" spans="1:22" x14ac:dyDescent="0.25">
      <c r="B64" t="s">
        <v>16</v>
      </c>
      <c r="C64" s="4">
        <v>1</v>
      </c>
      <c r="D64" s="4">
        <v>1</v>
      </c>
      <c r="E64" s="23">
        <f t="shared" si="32"/>
        <v>1</v>
      </c>
      <c r="G64" s="4">
        <f t="shared" si="33"/>
        <v>1</v>
      </c>
      <c r="H64" s="4">
        <f t="shared" si="33"/>
        <v>1</v>
      </c>
      <c r="I64" s="23">
        <f t="shared" si="34"/>
        <v>1</v>
      </c>
      <c r="J64" s="6">
        <v>85</v>
      </c>
      <c r="K64" s="6">
        <v>80</v>
      </c>
      <c r="M64" t="s">
        <v>16</v>
      </c>
      <c r="N64" s="4"/>
      <c r="O64" s="4"/>
      <c r="P64" s="23"/>
      <c r="R64" s="4">
        <f t="shared" si="31"/>
        <v>1</v>
      </c>
      <c r="S64" s="4">
        <f t="shared" si="31"/>
        <v>1</v>
      </c>
      <c r="T64" s="23">
        <f t="shared" si="36"/>
        <v>1</v>
      </c>
      <c r="U64" s="6">
        <v>85</v>
      </c>
      <c r="V64" s="6">
        <v>80</v>
      </c>
    </row>
    <row r="65" spans="2:22" x14ac:dyDescent="0.25">
      <c r="B65" t="s">
        <v>26</v>
      </c>
      <c r="C65" s="4">
        <v>6</v>
      </c>
      <c r="D65" s="4">
        <v>6</v>
      </c>
      <c r="E65" s="23">
        <f t="shared" si="32"/>
        <v>1</v>
      </c>
      <c r="G65" s="4">
        <f t="shared" si="33"/>
        <v>6</v>
      </c>
      <c r="H65" s="4">
        <f t="shared" si="33"/>
        <v>6</v>
      </c>
      <c r="I65" s="23">
        <f t="shared" si="34"/>
        <v>1</v>
      </c>
      <c r="J65" s="6">
        <v>85</v>
      </c>
      <c r="K65" s="6">
        <v>80</v>
      </c>
      <c r="M65" t="s">
        <v>26</v>
      </c>
      <c r="N65" s="4">
        <v>2</v>
      </c>
      <c r="O65" s="4">
        <v>2</v>
      </c>
      <c r="P65" s="23">
        <f t="shared" ref="P65" si="37">O65/N65</f>
        <v>1</v>
      </c>
      <c r="R65" s="4">
        <f t="shared" si="31"/>
        <v>8</v>
      </c>
      <c r="S65" s="4">
        <f t="shared" si="31"/>
        <v>8</v>
      </c>
      <c r="T65" s="23">
        <f t="shared" si="36"/>
        <v>1</v>
      </c>
      <c r="U65" s="6">
        <v>85</v>
      </c>
      <c r="V65" s="6">
        <v>80</v>
      </c>
    </row>
    <row r="66" spans="2:2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</row>
    <row r="67" spans="2:22" ht="15.75" thickBot="1" x14ac:dyDescent="0.3">
      <c r="B67" s="21" t="s">
        <v>17</v>
      </c>
      <c r="C67" s="14">
        <f>SUM(C62:C66)</f>
        <v>9</v>
      </c>
      <c r="D67" s="14">
        <f>SUM(D62:D66)</f>
        <v>9</v>
      </c>
      <c r="E67" s="25">
        <f t="shared" ref="E67" si="38">D67/C67</f>
        <v>1</v>
      </c>
      <c r="F67" s="21"/>
      <c r="G67" s="14">
        <f>SUM(G62:G66)</f>
        <v>9</v>
      </c>
      <c r="H67" s="14">
        <f>SUM(H62:H66)</f>
        <v>9</v>
      </c>
      <c r="I67" s="25">
        <f t="shared" ref="I67" si="39">H67/G67</f>
        <v>1</v>
      </c>
      <c r="M67" s="21" t="s">
        <v>17</v>
      </c>
      <c r="N67" s="14">
        <f>SUM(N62:N66)</f>
        <v>3</v>
      </c>
      <c r="O67" s="14">
        <f>SUM(O62:O66)</f>
        <v>3</v>
      </c>
      <c r="P67" s="25">
        <f t="shared" ref="P67" si="40">O67/N67</f>
        <v>1</v>
      </c>
      <c r="Q67" s="21"/>
      <c r="R67" s="14">
        <f>SUM(R62:R66)</f>
        <v>12</v>
      </c>
      <c r="S67" s="14">
        <f>SUM(S62:S66)</f>
        <v>12</v>
      </c>
      <c r="T67" s="25">
        <f t="shared" ref="T67" si="41">S67/R67</f>
        <v>1</v>
      </c>
    </row>
    <row r="70" spans="2:22" x14ac:dyDescent="0.25">
      <c r="E70" t="s">
        <v>57</v>
      </c>
      <c r="P70" t="s">
        <v>58</v>
      </c>
    </row>
  </sheetData>
  <pageMargins left="0.7" right="0.7" top="0.75" bottom="0.75" header="0.3" footer="0.3"/>
  <pageSetup paperSize="9" scale="67" orientation="portrait" verticalDpi="0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B53C-F062-4F17-8E76-F489B4C92EAB}">
  <dimension ref="A2:K50"/>
  <sheetViews>
    <sheetView zoomScaleNormal="100" workbookViewId="0">
      <selection activeCell="J2" sqref="J2:K2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</cols>
  <sheetData>
    <row r="2" spans="1:11" ht="15.75" x14ac:dyDescent="0.25">
      <c r="J2" s="29" t="s">
        <v>84</v>
      </c>
      <c r="K2" s="29"/>
    </row>
    <row r="3" spans="1:11" x14ac:dyDescent="0.25">
      <c r="B3" s="3" t="s">
        <v>49</v>
      </c>
    </row>
    <row r="5" spans="1:11" x14ac:dyDescent="0.25">
      <c r="A5" s="3" t="s">
        <v>51</v>
      </c>
      <c r="B5" s="3" t="s">
        <v>43</v>
      </c>
      <c r="D5" s="16" t="s">
        <v>77</v>
      </c>
      <c r="H5" s="16" t="s">
        <v>78</v>
      </c>
    </row>
    <row r="7" spans="1:11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</row>
    <row r="8" spans="1:11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</row>
    <row r="9" spans="1:11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</row>
    <row r="10" spans="1:11" x14ac:dyDescent="0.25">
      <c r="E10" s="15"/>
      <c r="I10" s="15"/>
      <c r="K10" s="15"/>
    </row>
    <row r="11" spans="1:11" x14ac:dyDescent="0.25">
      <c r="B11" t="s">
        <v>14</v>
      </c>
      <c r="C11" s="4">
        <v>3</v>
      </c>
      <c r="D11" s="4">
        <v>3</v>
      </c>
      <c r="E11" s="23">
        <f>D11/C11</f>
        <v>1</v>
      </c>
      <c r="G11" s="4">
        <v>22</v>
      </c>
      <c r="H11" s="4">
        <v>22</v>
      </c>
      <c r="I11" s="23">
        <f>H11/G11</f>
        <v>1</v>
      </c>
      <c r="K11" s="6">
        <v>85</v>
      </c>
    </row>
    <row r="12" spans="1:11" x14ac:dyDescent="0.25">
      <c r="B12" t="s">
        <v>15</v>
      </c>
      <c r="C12" s="4">
        <v>4</v>
      </c>
      <c r="D12" s="4">
        <v>4</v>
      </c>
      <c r="E12" s="23">
        <f t="shared" ref="E12:E14" si="0">D12/C12</f>
        <v>1</v>
      </c>
      <c r="G12" s="4">
        <v>27</v>
      </c>
      <c r="H12" s="4">
        <v>26</v>
      </c>
      <c r="I12" s="23">
        <f t="shared" ref="I12:I14" si="1">H12/G12</f>
        <v>0.96296296296296291</v>
      </c>
      <c r="K12" s="6">
        <v>85</v>
      </c>
    </row>
    <row r="13" spans="1:11" x14ac:dyDescent="0.25">
      <c r="B13" t="s">
        <v>16</v>
      </c>
      <c r="C13" s="4">
        <v>5</v>
      </c>
      <c r="D13" s="4">
        <v>5</v>
      </c>
      <c r="E13" s="23">
        <f t="shared" si="0"/>
        <v>1</v>
      </c>
      <c r="G13" s="4">
        <v>49</v>
      </c>
      <c r="H13" s="4">
        <v>46</v>
      </c>
      <c r="I13" s="23">
        <f t="shared" si="1"/>
        <v>0.93877551020408168</v>
      </c>
      <c r="K13" s="6">
        <v>80</v>
      </c>
    </row>
    <row r="14" spans="1:11" x14ac:dyDescent="0.25">
      <c r="B14" t="s">
        <v>26</v>
      </c>
      <c r="C14" s="4">
        <v>12</v>
      </c>
      <c r="D14" s="4">
        <v>12</v>
      </c>
      <c r="E14" s="23">
        <f t="shared" si="0"/>
        <v>1</v>
      </c>
      <c r="G14" s="4">
        <v>159</v>
      </c>
      <c r="H14" s="4">
        <v>142</v>
      </c>
      <c r="I14" s="23">
        <f t="shared" si="1"/>
        <v>0.89308176100628933</v>
      </c>
      <c r="K14" s="6">
        <v>80</v>
      </c>
    </row>
    <row r="15" spans="1:11" x14ac:dyDescent="0.25">
      <c r="C15" s="4"/>
      <c r="D15" s="4"/>
      <c r="E15" s="22"/>
      <c r="G15" s="4"/>
      <c r="H15" s="4"/>
      <c r="I15" s="22"/>
    </row>
    <row r="16" spans="1:11" ht="15.75" thickBot="1" x14ac:dyDescent="0.3">
      <c r="B16" s="21" t="s">
        <v>17</v>
      </c>
      <c r="C16" s="14">
        <f>SUM(C11:C15)</f>
        <v>24</v>
      </c>
      <c r="D16" s="14">
        <f>SUM(D11:D15)</f>
        <v>24</v>
      </c>
      <c r="E16" s="25">
        <f t="shared" ref="E16" si="2">D16/C16</f>
        <v>1</v>
      </c>
      <c r="F16" s="21"/>
      <c r="G16" s="14">
        <f>SUM(G11:G15)</f>
        <v>257</v>
      </c>
      <c r="H16" s="14">
        <f>SUM(H11:H15)</f>
        <v>236</v>
      </c>
      <c r="I16" s="25">
        <f t="shared" ref="I16" si="3">H16/G16</f>
        <v>0.91828793774319062</v>
      </c>
    </row>
    <row r="20" spans="1:11" x14ac:dyDescent="0.25">
      <c r="B20" s="3" t="s">
        <v>49</v>
      </c>
    </row>
    <row r="22" spans="1:11" x14ac:dyDescent="0.25">
      <c r="A22" s="3" t="s">
        <v>52</v>
      </c>
      <c r="B22" s="3" t="s">
        <v>43</v>
      </c>
      <c r="D22" s="16" t="s">
        <v>79</v>
      </c>
      <c r="H22" s="16" t="s">
        <v>80</v>
      </c>
    </row>
    <row r="24" spans="1:11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</row>
    <row r="25" spans="1:11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</row>
    <row r="26" spans="1:11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</row>
    <row r="27" spans="1:11" x14ac:dyDescent="0.25">
      <c r="E27" s="15"/>
      <c r="I27" s="15"/>
      <c r="K27" s="15"/>
    </row>
    <row r="28" spans="1:11" x14ac:dyDescent="0.25">
      <c r="B28" t="s">
        <v>14</v>
      </c>
      <c r="C28" s="4">
        <v>3</v>
      </c>
      <c r="D28" s="4">
        <v>3</v>
      </c>
      <c r="E28" s="23">
        <f t="shared" ref="E28:E31" si="4">D28/C28</f>
        <v>1</v>
      </c>
      <c r="G28" s="4">
        <f>G11+C28</f>
        <v>25</v>
      </c>
      <c r="H28" s="4">
        <f>H11+D28</f>
        <v>25</v>
      </c>
      <c r="I28" s="23">
        <f>H28/G28</f>
        <v>1</v>
      </c>
      <c r="K28" s="6">
        <v>85</v>
      </c>
    </row>
    <row r="29" spans="1:11" x14ac:dyDescent="0.25">
      <c r="B29" t="s">
        <v>15</v>
      </c>
      <c r="C29" s="4">
        <v>4</v>
      </c>
      <c r="D29" s="4">
        <v>4</v>
      </c>
      <c r="E29" s="23">
        <f t="shared" si="4"/>
        <v>1</v>
      </c>
      <c r="G29" s="4">
        <f t="shared" ref="G29:G31" si="5">G12+C29</f>
        <v>31</v>
      </c>
      <c r="H29" s="4">
        <f t="shared" ref="H29:H31" si="6">H12+D29</f>
        <v>30</v>
      </c>
      <c r="I29" s="23">
        <f t="shared" ref="I29:I31" si="7">H29/G29</f>
        <v>0.967741935483871</v>
      </c>
      <c r="K29" s="6">
        <v>85</v>
      </c>
    </row>
    <row r="30" spans="1:11" x14ac:dyDescent="0.25">
      <c r="B30" t="s">
        <v>16</v>
      </c>
      <c r="C30" s="4">
        <v>7</v>
      </c>
      <c r="D30" s="4">
        <v>7</v>
      </c>
      <c r="E30" s="23">
        <f t="shared" si="4"/>
        <v>1</v>
      </c>
      <c r="G30" s="4">
        <f t="shared" si="5"/>
        <v>56</v>
      </c>
      <c r="H30" s="4">
        <f t="shared" si="6"/>
        <v>53</v>
      </c>
      <c r="I30" s="23">
        <f t="shared" si="7"/>
        <v>0.9464285714285714</v>
      </c>
      <c r="K30" s="6">
        <v>80</v>
      </c>
    </row>
    <row r="31" spans="1:11" x14ac:dyDescent="0.25">
      <c r="B31" t="s">
        <v>26</v>
      </c>
      <c r="C31" s="4">
        <v>18</v>
      </c>
      <c r="D31" s="4">
        <v>18</v>
      </c>
      <c r="E31" s="23">
        <f t="shared" si="4"/>
        <v>1</v>
      </c>
      <c r="G31" s="4">
        <f t="shared" si="5"/>
        <v>177</v>
      </c>
      <c r="H31" s="4">
        <f t="shared" si="6"/>
        <v>160</v>
      </c>
      <c r="I31" s="23">
        <f t="shared" si="7"/>
        <v>0.903954802259887</v>
      </c>
      <c r="K31" s="6">
        <v>80</v>
      </c>
    </row>
    <row r="32" spans="1:11" x14ac:dyDescent="0.25">
      <c r="C32" s="4"/>
      <c r="D32" s="4"/>
      <c r="E32" s="22"/>
      <c r="G32" s="4"/>
      <c r="H32" s="4"/>
      <c r="I32" s="22"/>
    </row>
    <row r="33" spans="1:11" ht="15.75" thickBot="1" x14ac:dyDescent="0.3">
      <c r="B33" s="21" t="s">
        <v>17</v>
      </c>
      <c r="C33" s="14">
        <f>SUM(C28:C32)</f>
        <v>32</v>
      </c>
      <c r="D33" s="14">
        <f>SUM(D28:D32)</f>
        <v>32</v>
      </c>
      <c r="E33" s="25">
        <f t="shared" ref="E33" si="8">D33/C33</f>
        <v>1</v>
      </c>
      <c r="F33" s="21"/>
      <c r="G33" s="14">
        <f>SUM(G28:G32)</f>
        <v>289</v>
      </c>
      <c r="H33" s="14">
        <f>SUM(H28:H32)</f>
        <v>268</v>
      </c>
      <c r="I33" s="25">
        <f t="shared" ref="I33" si="9">H33/G33</f>
        <v>0.9273356401384083</v>
      </c>
    </row>
    <row r="37" spans="1:11" x14ac:dyDescent="0.25">
      <c r="B37" s="3" t="s">
        <v>49</v>
      </c>
    </row>
    <row r="39" spans="1:11" x14ac:dyDescent="0.25">
      <c r="A39" s="3" t="s">
        <v>53</v>
      </c>
      <c r="B39" s="3" t="s">
        <v>43</v>
      </c>
      <c r="D39" s="16" t="s">
        <v>81</v>
      </c>
      <c r="H39" s="16" t="s">
        <v>83</v>
      </c>
    </row>
    <row r="41" spans="1:11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</row>
    <row r="42" spans="1:11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</row>
    <row r="43" spans="1:11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</row>
    <row r="44" spans="1:11" x14ac:dyDescent="0.25">
      <c r="E44" s="15"/>
      <c r="I44" s="15"/>
      <c r="K44" s="15"/>
    </row>
    <row r="45" spans="1:11" x14ac:dyDescent="0.25">
      <c r="B45" t="s">
        <v>14</v>
      </c>
      <c r="C45" s="4">
        <v>6</v>
      </c>
      <c r="D45" s="4">
        <v>6</v>
      </c>
      <c r="E45" s="23">
        <f t="shared" ref="E45:E48" si="10">D45/C45</f>
        <v>1</v>
      </c>
      <c r="G45" s="4">
        <f>G28+C45</f>
        <v>31</v>
      </c>
      <c r="H45" s="4">
        <f>H28+D45</f>
        <v>31</v>
      </c>
      <c r="I45" s="23">
        <f>H45/G45</f>
        <v>1</v>
      </c>
      <c r="K45" s="6">
        <v>85</v>
      </c>
    </row>
    <row r="46" spans="1:11" x14ac:dyDescent="0.25">
      <c r="B46" t="s">
        <v>15</v>
      </c>
      <c r="C46" s="4">
        <v>2</v>
      </c>
      <c r="D46" s="4">
        <v>2</v>
      </c>
      <c r="E46" s="23">
        <f t="shared" si="10"/>
        <v>1</v>
      </c>
      <c r="G46" s="4">
        <f t="shared" ref="G46:G48" si="11">G29+C46</f>
        <v>33</v>
      </c>
      <c r="H46" s="4">
        <f t="shared" ref="H46:H48" si="12">H29+D46</f>
        <v>32</v>
      </c>
      <c r="I46" s="23">
        <f t="shared" ref="I46:I48" si="13">H46/G46</f>
        <v>0.96969696969696972</v>
      </c>
      <c r="K46" s="6">
        <v>85</v>
      </c>
    </row>
    <row r="47" spans="1:11" x14ac:dyDescent="0.25">
      <c r="B47" t="s">
        <v>16</v>
      </c>
      <c r="C47" s="4">
        <v>7</v>
      </c>
      <c r="D47" s="4">
        <v>6</v>
      </c>
      <c r="E47" s="23">
        <f t="shared" si="10"/>
        <v>0.8571428571428571</v>
      </c>
      <c r="G47" s="4">
        <f t="shared" si="11"/>
        <v>63</v>
      </c>
      <c r="H47" s="4">
        <f t="shared" si="12"/>
        <v>59</v>
      </c>
      <c r="I47" s="23">
        <f t="shared" si="13"/>
        <v>0.93650793650793651</v>
      </c>
      <c r="K47" s="6">
        <v>80</v>
      </c>
    </row>
    <row r="48" spans="1:11" x14ac:dyDescent="0.25">
      <c r="B48" t="s">
        <v>26</v>
      </c>
      <c r="C48" s="4">
        <v>23</v>
      </c>
      <c r="D48" s="4">
        <v>19</v>
      </c>
      <c r="E48" s="23">
        <f t="shared" si="10"/>
        <v>0.82608695652173914</v>
      </c>
      <c r="G48" s="4">
        <f t="shared" si="11"/>
        <v>200</v>
      </c>
      <c r="H48" s="4">
        <f t="shared" si="12"/>
        <v>179</v>
      </c>
      <c r="I48" s="23">
        <f t="shared" si="13"/>
        <v>0.89500000000000002</v>
      </c>
      <c r="K48" s="6">
        <v>80</v>
      </c>
    </row>
    <row r="49" spans="2:9" x14ac:dyDescent="0.25">
      <c r="C49" s="4"/>
      <c r="D49" s="4"/>
      <c r="E49" s="22"/>
      <c r="G49" s="4"/>
      <c r="H49" s="4"/>
      <c r="I49" s="22"/>
    </row>
    <row r="50" spans="2:9" ht="15.75" thickBot="1" x14ac:dyDescent="0.3">
      <c r="B50" s="21" t="s">
        <v>17</v>
      </c>
      <c r="C50" s="14">
        <f>SUM(C45:C49)</f>
        <v>38</v>
      </c>
      <c r="D50" s="14">
        <f>SUM(D45:D49)</f>
        <v>33</v>
      </c>
      <c r="E50" s="25">
        <f t="shared" ref="E50" si="14">D50/C50</f>
        <v>0.86842105263157898</v>
      </c>
      <c r="F50" s="21"/>
      <c r="G50" s="14">
        <f>SUM(G45:G49)</f>
        <v>327</v>
      </c>
      <c r="H50" s="14">
        <f>SUM(H45:H49)</f>
        <v>301</v>
      </c>
      <c r="I50" s="25">
        <f t="shared" ref="I50" si="15">H50/G50</f>
        <v>0.92048929663608559</v>
      </c>
    </row>
  </sheetData>
  <mergeCells count="1">
    <mergeCell ref="J2:K2"/>
  </mergeCells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KPIs for Board</vt:lpstr>
      <vt:lpstr>YTD</vt:lpstr>
      <vt:lpstr>Board 26 June 2024</vt:lpstr>
      <vt:lpstr>Board 21 Aug 2024</vt:lpstr>
      <vt:lpstr>Board 23 Oct 2024</vt:lpstr>
      <vt:lpstr>Board Apr 2025</vt:lpstr>
      <vt:lpstr>Apr May 2025</vt:lpstr>
      <vt:lpstr>Glencraig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Billy</cp:lastModifiedBy>
  <cp:lastPrinted>2025-08-19T14:49:41Z</cp:lastPrinted>
  <dcterms:created xsi:type="dcterms:W3CDTF">2021-06-11T11:24:47Z</dcterms:created>
  <dcterms:modified xsi:type="dcterms:W3CDTF">2025-08-19T14:54:15Z</dcterms:modified>
</cp:coreProperties>
</file>