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ARC meetings\2026 FARC\August 2026\"/>
    </mc:Choice>
  </mc:AlternateContent>
  <xr:revisionPtr revIDLastSave="0" documentId="14_{0EAD3C34-1AD8-42A4-8F30-1EABE90B0DA7}" xr6:coauthVersionLast="47" xr6:coauthVersionMax="47" xr10:uidLastSave="{00000000-0000-0000-0000-000000000000}"/>
  <bookViews>
    <workbookView xWindow="-120" yWindow="-120" windowWidth="29040" windowHeight="15720" activeTab="2" xr2:uid="{676962CF-EA36-425F-9002-66719333BDB4}"/>
  </bookViews>
  <sheets>
    <sheet name="Sheet1" sheetId="1" r:id="rId1"/>
    <sheet name="Narrative 1st qtr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3" l="1"/>
  <c r="G44" i="3"/>
  <c r="G45" i="3"/>
  <c r="G46" i="3"/>
  <c r="G43" i="3"/>
  <c r="D127" i="3"/>
  <c r="E109" i="3"/>
  <c r="D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G76" i="3"/>
  <c r="F76" i="3"/>
  <c r="H75" i="3"/>
  <c r="H74" i="3"/>
  <c r="H73" i="3"/>
  <c r="G67" i="3"/>
  <c r="F67" i="3"/>
  <c r="H66" i="3"/>
  <c r="H65" i="3"/>
  <c r="H64" i="3"/>
  <c r="G58" i="3"/>
  <c r="F58" i="3"/>
  <c r="H57" i="3"/>
  <c r="H56" i="3"/>
  <c r="H55" i="3"/>
  <c r="F36" i="3"/>
  <c r="D36" i="3"/>
  <c r="H34" i="3"/>
  <c r="H32" i="3"/>
  <c r="H30" i="3"/>
  <c r="H18" i="3"/>
  <c r="I18" i="3" s="1"/>
  <c r="F16" i="3"/>
  <c r="F20" i="3" s="1"/>
  <c r="D16" i="3"/>
  <c r="D20" i="3" s="1"/>
  <c r="H14" i="3"/>
  <c r="I14" i="3" s="1"/>
  <c r="H12" i="3"/>
  <c r="I12" i="3" s="1"/>
  <c r="G69" i="2"/>
  <c r="F69" i="2"/>
  <c r="H68" i="2"/>
  <c r="H67" i="2"/>
  <c r="H66" i="2"/>
  <c r="H69" i="2" s="1"/>
  <c r="G60" i="2"/>
  <c r="F60" i="2"/>
  <c r="H59" i="2"/>
  <c r="H58" i="2"/>
  <c r="H57" i="2"/>
  <c r="G51" i="2"/>
  <c r="F51" i="2"/>
  <c r="H49" i="2"/>
  <c r="H50" i="2"/>
  <c r="H48" i="2"/>
  <c r="D142" i="2"/>
  <c r="E127" i="2"/>
  <c r="D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E83" i="2"/>
  <c r="F29" i="2"/>
  <c r="D29" i="2"/>
  <c r="H27" i="2"/>
  <c r="H25" i="2"/>
  <c r="H23" i="2"/>
  <c r="H15" i="2"/>
  <c r="I15" i="2" s="1"/>
  <c r="F13" i="2"/>
  <c r="F17" i="2" s="1"/>
  <c r="D13" i="2"/>
  <c r="H11" i="2"/>
  <c r="I11" i="2" s="1"/>
  <c r="H9" i="2"/>
  <c r="I9" i="2" s="1"/>
  <c r="E104" i="1"/>
  <c r="D104" i="1"/>
  <c r="G48" i="3" l="1"/>
  <c r="F109" i="3"/>
  <c r="H58" i="3"/>
  <c r="H76" i="3"/>
  <c r="H67" i="3"/>
  <c r="H36" i="3"/>
  <c r="H20" i="3"/>
  <c r="H16" i="3"/>
  <c r="H60" i="2"/>
  <c r="H51" i="2"/>
  <c r="H29" i="2"/>
  <c r="H13" i="2"/>
  <c r="D17" i="2"/>
  <c r="H17" i="2" s="1"/>
  <c r="F127" i="2"/>
  <c r="E60" i="1"/>
  <c r="F98" i="1"/>
  <c r="D119" i="1" l="1"/>
  <c r="F103" i="1"/>
  <c r="F102" i="1"/>
  <c r="F101" i="1"/>
  <c r="F100" i="1"/>
  <c r="F99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C46" i="1"/>
  <c r="F29" i="1"/>
  <c r="D29" i="1"/>
  <c r="H27" i="1"/>
  <c r="H25" i="1"/>
  <c r="H23" i="1"/>
  <c r="H15" i="1"/>
  <c r="I15" i="1" s="1"/>
  <c r="F13" i="1"/>
  <c r="F17" i="1" s="1"/>
  <c r="D13" i="1"/>
  <c r="H11" i="1"/>
  <c r="I11" i="1" s="1"/>
  <c r="H9" i="1"/>
  <c r="I9" i="1" s="1"/>
  <c r="F104" i="1" l="1"/>
  <c r="H13" i="1"/>
  <c r="H29" i="1"/>
  <c r="D17" i="1"/>
  <c r="H17" i="1" s="1"/>
</calcChain>
</file>

<file path=xl/sharedStrings.xml><?xml version="1.0" encoding="utf-8"?>
<sst xmlns="http://schemas.openxmlformats.org/spreadsheetml/2006/main" count="328" uniqueCount="110">
  <si>
    <t>PAPER 4</t>
  </si>
  <si>
    <t>Table 1   -  Summary of the Income and Expenditure Account</t>
  </si>
  <si>
    <t>Actual</t>
  </si>
  <si>
    <t>Budget</t>
  </si>
  <si>
    <t xml:space="preserve">Variance </t>
  </si>
  <si>
    <t>%</t>
  </si>
  <si>
    <t>£</t>
  </si>
  <si>
    <t>Total Income</t>
  </si>
  <si>
    <t>Total Cost of Sales</t>
  </si>
  <si>
    <t>Less Management charges</t>
  </si>
  <si>
    <t>Surplus/(Deficit)</t>
  </si>
  <si>
    <t>Glencraig</t>
  </si>
  <si>
    <t>Mourne Grange</t>
  </si>
  <si>
    <t>Clanabogan</t>
  </si>
  <si>
    <t>Total</t>
  </si>
  <si>
    <t xml:space="preserve">Main reasons for the variance against budget are as follows: </t>
  </si>
  <si>
    <t>Planned Maintenance</t>
  </si>
  <si>
    <t>Variance:</t>
  </si>
  <si>
    <t xml:space="preserve">Glencraig </t>
  </si>
  <si>
    <t>Energy efficiency had an underspend of £11,941</t>
  </si>
  <si>
    <t>Mourne Grange - Heating asset survey -comissioned April 25 completed in Jan 26 £1,920</t>
  </si>
  <si>
    <t>Clanabogan - Heating asset survey -commissioned April 25 to be completed by Mar 26 - £720</t>
  </si>
  <si>
    <t>Columba Loft Insulation to be completed Mar 26 £3,000</t>
  </si>
  <si>
    <t xml:space="preserve">EPC surveys scheduled </t>
  </si>
  <si>
    <t xml:space="preserve">SNMA variation </t>
  </si>
  <si>
    <t>Depreciation variation against budget</t>
  </si>
  <si>
    <t>Management Charges</t>
  </si>
  <si>
    <t>Table 3 below sets out the variances from budget.</t>
  </si>
  <si>
    <t>Table 3  -  Analysis of Actual Management Charges against Budget</t>
  </si>
  <si>
    <t>MANAGEMENT CHARGES</t>
  </si>
  <si>
    <t>Variance</t>
  </si>
  <si>
    <t>STAFF COSTS</t>
  </si>
  <si>
    <t>TRAINING</t>
  </si>
  <si>
    <t>RENT &amp; SERVICE COSTS</t>
  </si>
  <si>
    <t>ELECTRICITY</t>
  </si>
  <si>
    <t>PRINT, POST &amp; STATIONERY</t>
  </si>
  <si>
    <t>INSURANCE</t>
  </si>
  <si>
    <t>COMPUTER &amp; SOFTWARE</t>
  </si>
  <si>
    <t>Purchase of Autocad software, increase software subscriptions</t>
  </si>
  <si>
    <t>TELEPHONE</t>
  </si>
  <si>
    <t>MOTOR EXPENSES</t>
  </si>
  <si>
    <t>TENANT PARTICIPATION</t>
  </si>
  <si>
    <t>PROFESSIONAL FEES</t>
  </si>
  <si>
    <t>OFFICE MAINTENANCE</t>
  </si>
  <si>
    <t>AFFILIATION FEES</t>
  </si>
  <si>
    <t>LEGAL FEES</t>
  </si>
  <si>
    <t>AUDIT FEES</t>
  </si>
  <si>
    <t>TRAVEL</t>
  </si>
  <si>
    <t>BAD DEBT PROVISION - GENERAL</t>
  </si>
  <si>
    <t>Disposal</t>
  </si>
  <si>
    <t>BANK CHARGES</t>
  </si>
  <si>
    <t>GENERAL EXPS</t>
  </si>
  <si>
    <t>TOTAL MANAGEMENT CHARGES</t>
  </si>
  <si>
    <t>Financial Position</t>
  </si>
  <si>
    <t>Bank Accounts</t>
  </si>
  <si>
    <t>Debtors</t>
  </si>
  <si>
    <t>Creditors &amp; Accruals</t>
  </si>
  <si>
    <t>CASH BALANCE</t>
  </si>
  <si>
    <t>Out of Hours service commenced 1.12.25</t>
  </si>
  <si>
    <t>Essential maintenance completed MG &amp; GC</t>
  </si>
  <si>
    <t>Budgeted payrise of 3% actual payrise 5.7%</t>
  </si>
  <si>
    <t>Management Charges for the first quarter amounted to £174,557 against a budget of £193,051</t>
  </si>
  <si>
    <t>an underspend of £18,494</t>
  </si>
  <si>
    <t xml:space="preserve">Payrise 3% Actual 5%                    </t>
  </si>
  <si>
    <r>
      <rPr>
        <b/>
        <sz val="18"/>
        <rFont val="Aptos Narrow"/>
        <family val="2"/>
        <scheme val="minor"/>
      </rPr>
      <t>Cost of Sales</t>
    </r>
    <r>
      <rPr>
        <sz val="18"/>
        <rFont val="Aptos Narrow"/>
        <family val="2"/>
        <scheme val="minor"/>
      </rPr>
      <t xml:space="preserve">  -   overall shows a variance of</t>
    </r>
    <r>
      <rPr>
        <b/>
        <sz val="18"/>
        <rFont val="Aptos Narrow"/>
        <family val="2"/>
        <scheme val="minor"/>
      </rPr>
      <t xml:space="preserve"> £43,316</t>
    </r>
    <r>
      <rPr>
        <sz val="18"/>
        <rFont val="Aptos Narrow"/>
        <family val="2"/>
        <scheme val="minor"/>
      </rPr>
      <t xml:space="preserve">  overspent against budget                                                                                                                       </t>
    </r>
  </si>
  <si>
    <t>Total Planned maintenance spend was £319, 056  against budget of £303,930 reulting in an overspend of £15,126</t>
  </si>
  <si>
    <t>overspent</t>
  </si>
  <si>
    <t>Response maintenance totalled £190,187aainst a budget of £188,243 an overspend of £1,944</t>
  </si>
  <si>
    <t>Glencraig overspent by £14,127</t>
  </si>
  <si>
    <t>Mourne Grange underspent by £1,636</t>
  </si>
  <si>
    <t>Clanabogan underspent by £10,547</t>
  </si>
  <si>
    <t>Statutory maintenance  had an overspend of £13,754</t>
  </si>
  <si>
    <t>Maintenance Officer Staff Cost - Overspend of £10,375</t>
  </si>
  <si>
    <t>Calls attended</t>
  </si>
  <si>
    <t xml:space="preserve">Calls answered - 32 calls </t>
  </si>
  <si>
    <t>The Associations bank balance remains in a strong position with balances totalling £1,032,604. The"net cash" position, after allowing for repayment of debtors and creditors is £891,198</t>
  </si>
  <si>
    <t>Brief narrative on the Predicted Management Accounts for 3 Months ending 30th June 2026</t>
  </si>
  <si>
    <t xml:space="preserve">The Association recorded a surplus in the 1st quarter of £67,602 which is £26,407 over budget.                                                                                                                                                                                  </t>
  </si>
  <si>
    <t>Table 2   -  Summary of the Surplus/&lt;Deficit&gt; by Community</t>
  </si>
  <si>
    <r>
      <rPr>
        <b/>
        <sz val="18"/>
        <rFont val="Aptos Narrow"/>
        <family val="2"/>
        <scheme val="minor"/>
      </rPr>
      <t>Income</t>
    </r>
    <r>
      <rPr>
        <sz val="18"/>
        <rFont val="Aptos Narrow"/>
        <family val="2"/>
        <scheme val="minor"/>
      </rPr>
      <t xml:space="preserve"> has exceeded budget by £11,971, comprising:</t>
    </r>
  </si>
  <si>
    <t xml:space="preserve">             'Mourne Grange above budget by £7,158</t>
  </si>
  <si>
    <t xml:space="preserve">             Clanabogan was underbudget by £3,548 lower than budgeted occupancy - averaging 26 villagers</t>
  </si>
  <si>
    <t>Brief narrative on the Management Accounts for 3 Months ending 30th June 2026</t>
  </si>
  <si>
    <r>
      <rPr>
        <b/>
        <sz val="18"/>
        <rFont val="Aptos Narrow"/>
        <family val="2"/>
        <scheme val="minor"/>
      </rPr>
      <t>Income</t>
    </r>
    <r>
      <rPr>
        <sz val="18"/>
        <rFont val="Aptos Narrow"/>
        <family val="2"/>
        <scheme val="minor"/>
      </rPr>
      <t xml:space="preserve">    -   lower than budget by £11,974, comprising:</t>
    </r>
  </si>
  <si>
    <t>We have received Housing benefit increases after the qtr which will be back dated to 1/4/26</t>
  </si>
  <si>
    <t>This increase will add c. £3.5k</t>
  </si>
  <si>
    <t xml:space="preserve">               Mourne Grange rent under budget by                     £5,518</t>
  </si>
  <si>
    <t xml:space="preserve">                Clanabogan rent under budget by                            £2,728 </t>
  </si>
  <si>
    <t>Bank interest down by                                                       £3,728</t>
  </si>
  <si>
    <r>
      <rPr>
        <b/>
        <sz val="18"/>
        <rFont val="Aptos Narrow"/>
        <family val="2"/>
        <scheme val="minor"/>
      </rPr>
      <t>Cost of Sales</t>
    </r>
    <r>
      <rPr>
        <sz val="18"/>
        <rFont val="Aptos Narrow"/>
        <family val="2"/>
        <scheme val="minor"/>
      </rPr>
      <t xml:space="preserve">  -   overall shows a variance of</t>
    </r>
    <r>
      <rPr>
        <b/>
        <sz val="18"/>
        <rFont val="Aptos Narrow"/>
        <family val="2"/>
        <scheme val="minor"/>
      </rPr>
      <t xml:space="preserve"> £27,175</t>
    </r>
    <r>
      <rPr>
        <sz val="18"/>
        <rFont val="Aptos Narrow"/>
        <family val="2"/>
        <scheme val="minor"/>
      </rPr>
      <t xml:space="preserve">  underspend against budget                                                                                                                       </t>
    </r>
  </si>
  <si>
    <t>MG</t>
  </si>
  <si>
    <t>Clan</t>
  </si>
  <si>
    <t xml:space="preserve">Planned Maintenance </t>
  </si>
  <si>
    <t>Response maintenance incurred  £190,187 against a budget of £188,243 an overspend of £1,944</t>
  </si>
  <si>
    <t xml:space="preserve">Response Maintenance </t>
  </si>
  <si>
    <t xml:space="preserve">Statutory Maintenance </t>
  </si>
  <si>
    <t>Management Charges for the first quarter amounted to £58,096 against a budget of £69,298</t>
  </si>
  <si>
    <t>an underspend of £11,202. I expect these costs will be incurred over the year.</t>
  </si>
  <si>
    <t>BAD DEBT PROVISION</t>
  </si>
  <si>
    <t xml:space="preserve">The Association recorded a surplus in the 1st quarter of £67,602 which is £26,406 over budget.                                                                                                                                                                                  </t>
  </si>
  <si>
    <t>The following table ,Table 1, gives a summary of the Income &amp; Expenditure account compared to budget.</t>
  </si>
  <si>
    <t>Table 2 shows the surplus for each Community.</t>
  </si>
  <si>
    <t>The main elements of this underspend are:</t>
  </si>
  <si>
    <t>Planned maintenance</t>
  </si>
  <si>
    <t>Response maintenance</t>
  </si>
  <si>
    <t>Statutory maintenance</t>
  </si>
  <si>
    <t>Energy efficiency schemes</t>
  </si>
  <si>
    <t>Others</t>
  </si>
  <si>
    <t>The maintenance  variances  for each Community are set out below:</t>
  </si>
  <si>
    <r>
      <rPr>
        <b/>
        <sz val="18"/>
        <rFont val="Aptos Narrow"/>
        <family val="2"/>
        <scheme val="minor"/>
      </rPr>
      <t>Cost of Sales</t>
    </r>
    <r>
      <rPr>
        <sz val="18"/>
        <rFont val="Aptos Narrow"/>
        <family val="2"/>
        <scheme val="minor"/>
      </rPr>
      <t xml:space="preserve">  -  As table  1 shows there is an underspend in cost of sales of</t>
    </r>
    <r>
      <rPr>
        <b/>
        <sz val="18"/>
        <rFont val="Aptos Narrow"/>
        <family val="2"/>
        <scheme val="minor"/>
      </rPr>
      <t xml:space="preserve"> £27,175</t>
    </r>
    <r>
      <rPr>
        <sz val="18"/>
        <rFont val="Aptos Narrow"/>
        <family val="2"/>
        <scheme val="minor"/>
      </rPr>
      <t xml:space="preserve">   against  budget.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</si>
</sst>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£&quot;#,##0;\-&quot;£&quot;#,##0"/>
    <numFmt numFmtId="6" formatCode="&quot;£&quot;#,##0;[Red]\-&quot;£&quot;#,##0"/>
    <numFmt numFmtId="8" formatCode="&quot;£&quot;#,##0.00;[Red]\-&quot;£&quot;#,##0.00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&quot;£&quot;#,##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7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name val="Aptos Narrow"/>
      <family val="2"/>
      <scheme val="minor"/>
    </font>
    <font>
      <b/>
      <sz val="1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8"/>
      <color rgb="FF000000"/>
      <name val="Calibri"/>
      <family val="2"/>
    </font>
    <font>
      <sz val="18"/>
      <color theme="1"/>
      <name val="Calibri"/>
      <family val="2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4" fillId="0" borderId="0" xfId="0" applyFont="1"/>
    <xf numFmtId="0" fontId="2" fillId="0" borderId="0" xfId="0" applyFont="1" applyAlignment="1">
      <alignment horizontal="center"/>
    </xf>
    <xf numFmtId="164" fontId="5" fillId="0" borderId="0" xfId="1" applyNumberFormat="1" applyFont="1" applyFill="1"/>
    <xf numFmtId="3" fontId="5" fillId="0" borderId="0" xfId="0" applyNumberFormat="1" applyFont="1" applyAlignment="1">
      <alignment horizontal="center"/>
    </xf>
    <xf numFmtId="164" fontId="5" fillId="0" borderId="0" xfId="1" applyNumberFormat="1" applyFont="1"/>
    <xf numFmtId="0" fontId="5" fillId="0" borderId="0" xfId="0" applyFont="1"/>
    <xf numFmtId="164" fontId="5" fillId="0" borderId="0" xfId="0" applyNumberFormat="1" applyFont="1"/>
    <xf numFmtId="165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1" xfId="1" applyNumberFormat="1" applyFont="1" applyFill="1" applyBorder="1"/>
    <xf numFmtId="164" fontId="5" fillId="0" borderId="1" xfId="1" applyNumberFormat="1" applyFont="1" applyBorder="1"/>
    <xf numFmtId="164" fontId="5" fillId="0" borderId="1" xfId="0" applyNumberFormat="1" applyFont="1" applyBorder="1"/>
    <xf numFmtId="164" fontId="5" fillId="0" borderId="2" xfId="1" applyNumberFormat="1" applyFont="1" applyFill="1" applyBorder="1"/>
    <xf numFmtId="164" fontId="5" fillId="0" borderId="2" xfId="1" applyNumberFormat="1" applyFont="1" applyBorder="1"/>
    <xf numFmtId="164" fontId="5" fillId="0" borderId="2" xfId="0" applyNumberFormat="1" applyFont="1" applyBorder="1"/>
    <xf numFmtId="164" fontId="5" fillId="0" borderId="0" xfId="1" applyNumberFormat="1" applyFont="1" applyFill="1" applyBorder="1"/>
    <xf numFmtId="164" fontId="5" fillId="0" borderId="0" xfId="1" applyNumberFormat="1" applyFont="1" applyBorder="1"/>
    <xf numFmtId="0" fontId="6" fillId="0" borderId="0" xfId="0" applyFont="1" applyAlignment="1">
      <alignment horizontal="left" wrapText="1"/>
    </xf>
    <xf numFmtId="0" fontId="5" fillId="0" borderId="0" xfId="0" quotePrefix="1" applyFont="1" applyAlignment="1">
      <alignment vertical="top"/>
    </xf>
    <xf numFmtId="0" fontId="5" fillId="0" borderId="0" xfId="0" quotePrefix="1" applyFont="1" applyAlignment="1">
      <alignment horizontal="left" vertical="top" wrapText="1"/>
    </xf>
    <xf numFmtId="0" fontId="5" fillId="0" borderId="0" xfId="0" quotePrefix="1" applyFont="1" applyAlignment="1">
      <alignment horizontal="left" vertical="top"/>
    </xf>
    <xf numFmtId="0" fontId="6" fillId="0" borderId="0" xfId="0" quotePrefix="1" applyFont="1" applyAlignment="1">
      <alignment horizontal="left" vertical="top"/>
    </xf>
    <xf numFmtId="0" fontId="7" fillId="0" borderId="0" xfId="0" applyFont="1"/>
    <xf numFmtId="166" fontId="5" fillId="0" borderId="0" xfId="0" quotePrefix="1" applyNumberFormat="1" applyFont="1" applyAlignment="1">
      <alignment horizontal="right" vertical="top"/>
    </xf>
    <xf numFmtId="166" fontId="5" fillId="0" borderId="0" xfId="0" quotePrefix="1" applyNumberFormat="1" applyFont="1" applyAlignment="1">
      <alignment horizontal="left" vertical="top" wrapText="1"/>
    </xf>
    <xf numFmtId="166" fontId="5" fillId="0" borderId="0" xfId="0" quotePrefix="1" applyNumberFormat="1" applyFont="1" applyAlignment="1">
      <alignment horizontal="left" vertical="top"/>
    </xf>
    <xf numFmtId="166" fontId="5" fillId="0" borderId="0" xfId="0" quotePrefix="1" applyNumberFormat="1" applyFont="1" applyAlignment="1">
      <alignment horizontal="right" vertical="top" wrapText="1"/>
    </xf>
    <xf numFmtId="166" fontId="5" fillId="0" borderId="0" xfId="0" quotePrefix="1" applyNumberFormat="1" applyFont="1" applyAlignment="1">
      <alignment horizontal="center" vertical="top"/>
    </xf>
    <xf numFmtId="166" fontId="5" fillId="0" borderId="1" xfId="0" quotePrefix="1" applyNumberFormat="1" applyFont="1" applyBorder="1" applyAlignment="1">
      <alignment horizontal="right" vertical="top" wrapText="1"/>
    </xf>
    <xf numFmtId="166" fontId="6" fillId="0" borderId="0" xfId="0" quotePrefix="1" applyNumberFormat="1" applyFont="1" applyAlignment="1">
      <alignment horizontal="left" vertical="top" wrapText="1"/>
    </xf>
    <xf numFmtId="0" fontId="6" fillId="0" borderId="0" xfId="0" quotePrefix="1" applyFont="1" applyAlignment="1">
      <alignment horizontal="left" vertical="top" wrapText="1"/>
    </xf>
    <xf numFmtId="3" fontId="2" fillId="0" borderId="0" xfId="0" applyNumberFormat="1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2" fillId="0" borderId="0" xfId="1" applyNumberFormat="1" applyFont="1"/>
    <xf numFmtId="0" fontId="8" fillId="0" borderId="0" xfId="0" quotePrefix="1" applyFont="1" applyAlignment="1">
      <alignment horizontal="left" vertical="top"/>
    </xf>
    <xf numFmtId="164" fontId="6" fillId="0" borderId="3" xfId="1" applyNumberFormat="1" applyFont="1" applyBorder="1"/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164" fontId="10" fillId="0" borderId="0" xfId="1" applyNumberFormat="1" applyFont="1" applyFill="1" applyBorder="1"/>
    <xf numFmtId="0" fontId="11" fillId="0" borderId="0" xfId="0" applyFont="1"/>
    <xf numFmtId="164" fontId="10" fillId="0" borderId="4" xfId="0" applyNumberFormat="1" applyFont="1" applyBorder="1"/>
    <xf numFmtId="8" fontId="5" fillId="0" borderId="0" xfId="0" quotePrefix="1" applyNumberFormat="1" applyFont="1" applyAlignment="1">
      <alignment horizontal="left" vertical="top" wrapText="1"/>
    </xf>
    <xf numFmtId="6" fontId="5" fillId="0" borderId="0" xfId="0" quotePrefix="1" applyNumberFormat="1" applyFont="1" applyAlignment="1">
      <alignment horizontal="left" vertical="top" wrapText="1"/>
    </xf>
    <xf numFmtId="5" fontId="5" fillId="0" borderId="0" xfId="0" quotePrefix="1" applyNumberFormat="1" applyFont="1" applyAlignment="1">
      <alignment horizontal="left" wrapText="1"/>
    </xf>
    <xf numFmtId="3" fontId="4" fillId="0" borderId="0" xfId="0" applyNumberFormat="1" applyFont="1"/>
    <xf numFmtId="3" fontId="5" fillId="0" borderId="0" xfId="0" quotePrefix="1" applyNumberFormat="1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0" borderId="0" xfId="0" quotePrefix="1" applyFont="1" applyAlignment="1">
      <alignment horizontal="center" vertical="top" wrapText="1"/>
    </xf>
    <xf numFmtId="166" fontId="6" fillId="0" borderId="0" xfId="0" quotePrefix="1" applyNumberFormat="1" applyFont="1" applyAlignment="1">
      <alignment horizontal="left" vertical="top"/>
    </xf>
    <xf numFmtId="0" fontId="5" fillId="0" borderId="0" xfId="0" quotePrefix="1" applyFont="1" applyAlignment="1">
      <alignment horizontal="center" vertical="top"/>
    </xf>
    <xf numFmtId="164" fontId="5" fillId="0" borderId="0" xfId="1" quotePrefix="1" applyNumberFormat="1" applyFont="1" applyAlignment="1">
      <alignment horizontal="right" vertical="top"/>
    </xf>
    <xf numFmtId="164" fontId="5" fillId="0" borderId="0" xfId="0" quotePrefix="1" applyNumberFormat="1" applyFont="1" applyAlignment="1">
      <alignment horizontal="left" vertical="top"/>
    </xf>
    <xf numFmtId="164" fontId="5" fillId="0" borderId="1" xfId="0" quotePrefix="1" applyNumberFormat="1" applyFont="1" applyBorder="1" applyAlignment="1">
      <alignment horizontal="left" vertical="top"/>
    </xf>
    <xf numFmtId="164" fontId="6" fillId="0" borderId="5" xfId="0" quotePrefix="1" applyNumberFormat="1" applyFont="1" applyBorder="1" applyAlignment="1">
      <alignment horizontal="left" vertical="top"/>
    </xf>
    <xf numFmtId="164" fontId="5" fillId="0" borderId="1" xfId="1" quotePrefix="1" applyNumberFormat="1" applyFont="1" applyBorder="1" applyAlignment="1">
      <alignment horizontal="right" vertical="top"/>
    </xf>
    <xf numFmtId="0" fontId="7" fillId="0" borderId="0" xfId="0" applyFont="1" applyAlignment="1">
      <alignment horizontal="center"/>
    </xf>
    <xf numFmtId="164" fontId="6" fillId="0" borderId="0" xfId="0" quotePrefix="1" applyNumberFormat="1" applyFont="1" applyAlignment="1">
      <alignment horizontal="left" vertical="top"/>
    </xf>
    <xf numFmtId="164" fontId="5" fillId="0" borderId="0" xfId="1" quotePrefix="1" applyNumberFormat="1" applyFont="1" applyAlignment="1">
      <alignment horizontal="right" vertical="top" wrapText="1"/>
    </xf>
    <xf numFmtId="164" fontId="5" fillId="0" borderId="1" xfId="1" quotePrefix="1" applyNumberFormat="1" applyFont="1" applyBorder="1" applyAlignment="1">
      <alignment horizontal="right" vertical="top" wrapText="1"/>
    </xf>
    <xf numFmtId="164" fontId="5" fillId="0" borderId="0" xfId="1" quotePrefix="1" applyNumberFormat="1" applyFont="1" applyBorder="1" applyAlignment="1">
      <alignment horizontal="right" vertical="top" wrapText="1"/>
    </xf>
    <xf numFmtId="164" fontId="6" fillId="0" borderId="5" xfId="1" quotePrefix="1" applyNumberFormat="1" applyFont="1" applyBorder="1" applyAlignment="1">
      <alignment horizontal="right" vertical="top" wrapText="1"/>
    </xf>
    <xf numFmtId="164" fontId="6" fillId="0" borderId="0" xfId="1" quotePrefix="1" applyNumberFormat="1" applyFont="1" applyBorder="1" applyAlignment="1">
      <alignment horizontal="right" vertical="top" wrapText="1"/>
    </xf>
    <xf numFmtId="0" fontId="5" fillId="0" borderId="0" xfId="0" quotePrefix="1" applyFont="1" applyAlignment="1">
      <alignment horizontal="left" vertical="center" wrapText="1"/>
    </xf>
    <xf numFmtId="0" fontId="2" fillId="0" borderId="0" xfId="0" applyFont="1"/>
    <xf numFmtId="0" fontId="2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quotePrefix="1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quotePrefix="1" applyFont="1" applyAlignment="1">
      <alignment horizontal="left" vertical="top"/>
    </xf>
    <xf numFmtId="0" fontId="6" fillId="0" borderId="0" xfId="0" applyFont="1" applyAlignment="1">
      <alignment wrapText="1"/>
    </xf>
    <xf numFmtId="0" fontId="6" fillId="0" borderId="0" xfId="0" quotePrefix="1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C277-7D3E-48AC-B4DD-F2455C8632B6}">
  <sheetPr>
    <pageSetUpPr fitToPage="1"/>
  </sheetPr>
  <dimension ref="A1:N121"/>
  <sheetViews>
    <sheetView workbookViewId="0">
      <selection activeCell="A2" sqref="A2:J121"/>
    </sheetView>
  </sheetViews>
  <sheetFormatPr defaultRowHeight="22.5" x14ac:dyDescent="0.35"/>
  <cols>
    <col min="1" max="1" width="20.5703125" style="2" customWidth="1"/>
    <col min="2" max="2" width="21.42578125" style="2" customWidth="1"/>
    <col min="3" max="3" width="27.28515625" style="2" customWidth="1"/>
    <col min="4" max="4" width="18" style="2" bestFit="1" customWidth="1"/>
    <col min="5" max="5" width="17.42578125" style="2" customWidth="1"/>
    <col min="6" max="6" width="17.140625" style="2" bestFit="1" customWidth="1"/>
    <col min="7" max="7" width="9.140625" style="2"/>
    <col min="8" max="8" width="19.5703125" style="2" customWidth="1"/>
    <col min="9" max="9" width="18.5703125" style="2" customWidth="1"/>
    <col min="10" max="10" width="16.28515625" style="2" customWidth="1"/>
    <col min="11" max="16384" width="9.140625" style="2"/>
  </cols>
  <sheetData>
    <row r="1" spans="1:10" ht="24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4" x14ac:dyDescent="0.4">
      <c r="A2" s="77" t="s">
        <v>76</v>
      </c>
      <c r="B2" s="77"/>
      <c r="C2" s="77"/>
      <c r="D2" s="77"/>
      <c r="E2" s="77"/>
      <c r="F2" s="77"/>
      <c r="G2" s="77"/>
      <c r="H2" s="77"/>
      <c r="I2" s="3" t="s">
        <v>0</v>
      </c>
      <c r="J2" s="1"/>
    </row>
    <row r="3" spans="1:10" ht="24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1" customHeight="1" x14ac:dyDescent="0.4">
      <c r="A4" s="74" t="s">
        <v>77</v>
      </c>
      <c r="B4" s="74"/>
      <c r="C4" s="74"/>
      <c r="D4" s="74"/>
      <c r="E4" s="74"/>
      <c r="F4" s="74"/>
      <c r="G4" s="74"/>
      <c r="H4" s="74"/>
      <c r="I4" s="74"/>
      <c r="J4" s="1"/>
    </row>
    <row r="5" spans="1:10" ht="24" x14ac:dyDescent="0.4">
      <c r="A5" s="74"/>
      <c r="B5" s="74"/>
      <c r="C5" s="74"/>
      <c r="D5" s="74"/>
      <c r="E5" s="74"/>
      <c r="F5" s="74"/>
      <c r="G5" s="74"/>
      <c r="H5" s="74"/>
      <c r="I5" s="74"/>
      <c r="J5" s="1"/>
    </row>
    <row r="6" spans="1:10" ht="24" x14ac:dyDescent="0.4">
      <c r="A6" s="5" t="s">
        <v>1</v>
      </c>
      <c r="B6" s="5"/>
      <c r="C6" s="5"/>
      <c r="D6" s="5"/>
      <c r="E6" s="5"/>
      <c r="F6" s="5"/>
      <c r="G6" s="1"/>
      <c r="H6" s="1"/>
      <c r="I6" s="4"/>
      <c r="J6" s="1"/>
    </row>
    <row r="7" spans="1:10" ht="24" x14ac:dyDescent="0.4">
      <c r="A7" s="1"/>
      <c r="B7" s="1"/>
      <c r="C7" s="1"/>
      <c r="D7" s="6" t="s">
        <v>2</v>
      </c>
      <c r="E7" s="6"/>
      <c r="F7" s="6" t="s">
        <v>3</v>
      </c>
      <c r="G7" s="1"/>
      <c r="H7" s="6" t="s">
        <v>4</v>
      </c>
      <c r="I7" s="6" t="s">
        <v>5</v>
      </c>
      <c r="J7" s="1"/>
    </row>
    <row r="8" spans="1:10" ht="24" x14ac:dyDescent="0.4">
      <c r="A8" s="1"/>
      <c r="B8" s="1"/>
      <c r="C8" s="1"/>
      <c r="D8" s="6" t="s">
        <v>6</v>
      </c>
      <c r="E8" s="6"/>
      <c r="F8" s="6" t="s">
        <v>6</v>
      </c>
      <c r="G8" s="1"/>
      <c r="H8" s="6" t="s">
        <v>6</v>
      </c>
      <c r="I8" s="1"/>
      <c r="J8" s="1"/>
    </row>
    <row r="9" spans="1:10" ht="24" x14ac:dyDescent="0.4">
      <c r="A9" s="1" t="s">
        <v>7</v>
      </c>
      <c r="B9" s="1"/>
      <c r="C9" s="6"/>
      <c r="D9" s="7">
        <v>355429</v>
      </c>
      <c r="E9" s="8"/>
      <c r="F9" s="9">
        <v>367400</v>
      </c>
      <c r="G9" s="10"/>
      <c r="H9" s="11">
        <f>D9-F9</f>
        <v>-11971</v>
      </c>
      <c r="I9" s="12">
        <f>H9/F9</f>
        <v>-3.2583015786608598E-2</v>
      </c>
      <c r="J9" s="1"/>
    </row>
    <row r="10" spans="1:10" ht="24" x14ac:dyDescent="0.4">
      <c r="A10" s="1"/>
      <c r="B10" s="1"/>
      <c r="C10" s="6"/>
      <c r="D10" s="7"/>
      <c r="E10" s="13"/>
      <c r="F10" s="9"/>
      <c r="G10" s="10"/>
      <c r="H10" s="10"/>
      <c r="I10" s="1"/>
      <c r="J10" s="1"/>
    </row>
    <row r="11" spans="1:10" ht="24" x14ac:dyDescent="0.4">
      <c r="A11" s="1" t="s">
        <v>8</v>
      </c>
      <c r="B11" s="1"/>
      <c r="C11" s="6"/>
      <c r="D11" s="14">
        <v>229731</v>
      </c>
      <c r="E11" s="8"/>
      <c r="F11" s="15">
        <v>256906</v>
      </c>
      <c r="G11" s="10"/>
      <c r="H11" s="16">
        <f>F11-D11</f>
        <v>27175</v>
      </c>
      <c r="I11" s="12">
        <f>H11/F11</f>
        <v>0.10577798883638373</v>
      </c>
      <c r="J11" s="1"/>
    </row>
    <row r="12" spans="1:10" ht="24" x14ac:dyDescent="0.4">
      <c r="A12" s="1"/>
      <c r="B12" s="1"/>
      <c r="C12" s="1"/>
      <c r="D12" s="7"/>
      <c r="E12" s="13"/>
      <c r="F12" s="9"/>
      <c r="G12" s="10"/>
      <c r="H12" s="10"/>
      <c r="I12" s="1"/>
      <c r="J12" s="1"/>
    </row>
    <row r="13" spans="1:10" ht="24" x14ac:dyDescent="0.4">
      <c r="A13" s="1"/>
      <c r="B13" s="1"/>
      <c r="C13" s="1"/>
      <c r="D13" s="7">
        <f>D9-D11</f>
        <v>125698</v>
      </c>
      <c r="E13" s="13"/>
      <c r="F13" s="9">
        <f>F9-F11</f>
        <v>110494</v>
      </c>
      <c r="G13" s="10"/>
      <c r="H13" s="11">
        <f>D13-F13</f>
        <v>15204</v>
      </c>
      <c r="I13" s="1"/>
      <c r="J13" s="1"/>
    </row>
    <row r="14" spans="1:10" ht="24" x14ac:dyDescent="0.4">
      <c r="A14" s="1"/>
      <c r="B14" s="1"/>
      <c r="C14" s="1"/>
      <c r="D14" s="7"/>
      <c r="E14" s="13"/>
      <c r="F14" s="9"/>
      <c r="G14" s="10"/>
      <c r="H14" s="10"/>
      <c r="I14" s="1"/>
      <c r="J14" s="1"/>
    </row>
    <row r="15" spans="1:10" ht="24" x14ac:dyDescent="0.4">
      <c r="A15" s="1" t="s">
        <v>9</v>
      </c>
      <c r="B15" s="1"/>
      <c r="C15" s="1"/>
      <c r="D15" s="7">
        <v>58096</v>
      </c>
      <c r="E15" s="13"/>
      <c r="F15" s="9">
        <v>69298</v>
      </c>
      <c r="G15" s="10"/>
      <c r="H15" s="11">
        <f>D15-F15</f>
        <v>-11202</v>
      </c>
      <c r="I15" s="12">
        <f>H15/F15</f>
        <v>-0.16164968685964962</v>
      </c>
      <c r="J15" s="1"/>
    </row>
    <row r="16" spans="1:10" ht="24" x14ac:dyDescent="0.4">
      <c r="A16" s="1"/>
      <c r="B16" s="1"/>
      <c r="C16" s="1"/>
      <c r="D16" s="7"/>
      <c r="E16" s="13"/>
      <c r="F16" s="9"/>
      <c r="G16" s="10"/>
      <c r="H16" s="10"/>
      <c r="I16" s="1"/>
      <c r="J16" s="1"/>
    </row>
    <row r="17" spans="1:10" ht="24.75" thickBot="1" x14ac:dyDescent="0.45">
      <c r="A17" s="1" t="s">
        <v>10</v>
      </c>
      <c r="B17" s="1"/>
      <c r="C17" s="1"/>
      <c r="D17" s="17">
        <f>D13-D15</f>
        <v>67602</v>
      </c>
      <c r="E17" s="13"/>
      <c r="F17" s="18">
        <f>F13-F15</f>
        <v>41196</v>
      </c>
      <c r="G17" s="10"/>
      <c r="H17" s="19">
        <f>D17-F17</f>
        <v>26406</v>
      </c>
      <c r="I17" s="12"/>
      <c r="J17" s="1"/>
    </row>
    <row r="18" spans="1:10" ht="24" x14ac:dyDescent="0.4">
      <c r="A18" s="1"/>
      <c r="B18" s="1"/>
      <c r="C18" s="1"/>
      <c r="D18" s="20"/>
      <c r="E18" s="13"/>
      <c r="F18" s="21"/>
      <c r="G18" s="10"/>
      <c r="H18" s="11"/>
      <c r="I18" s="1"/>
      <c r="J18" s="1"/>
    </row>
    <row r="19" spans="1:10" ht="24" x14ac:dyDescent="0.4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4" x14ac:dyDescent="0.4">
      <c r="A20" s="5" t="s">
        <v>78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24" x14ac:dyDescent="0.4">
      <c r="A21" s="1"/>
      <c r="B21" s="1"/>
      <c r="C21" s="1"/>
      <c r="D21" s="6" t="s">
        <v>2</v>
      </c>
      <c r="E21" s="6"/>
      <c r="F21" s="6" t="s">
        <v>3</v>
      </c>
      <c r="G21" s="1"/>
      <c r="H21" s="1" t="s">
        <v>4</v>
      </c>
      <c r="I21" s="1"/>
      <c r="J21" s="1"/>
    </row>
    <row r="22" spans="1:10" ht="24" x14ac:dyDescent="0.4">
      <c r="A22" s="1"/>
      <c r="B22" s="1"/>
      <c r="C22" s="1"/>
      <c r="D22" s="6" t="s">
        <v>6</v>
      </c>
      <c r="E22" s="6"/>
      <c r="F22" s="6" t="s">
        <v>6</v>
      </c>
      <c r="G22" s="1"/>
      <c r="H22" s="6" t="s">
        <v>6</v>
      </c>
      <c r="I22" s="1"/>
      <c r="J22" s="1"/>
    </row>
    <row r="23" spans="1:10" ht="24" x14ac:dyDescent="0.4">
      <c r="A23" s="1" t="s">
        <v>11</v>
      </c>
      <c r="B23" s="1"/>
      <c r="C23" s="1"/>
      <c r="D23" s="7">
        <v>19819</v>
      </c>
      <c r="E23" s="9"/>
      <c r="F23" s="9">
        <v>8361</v>
      </c>
      <c r="G23" s="9"/>
      <c r="H23" s="9">
        <f>D23-F23</f>
        <v>11458</v>
      </c>
      <c r="I23" s="1"/>
      <c r="J23" s="1"/>
    </row>
    <row r="24" spans="1:10" ht="24" x14ac:dyDescent="0.4">
      <c r="A24" s="1"/>
      <c r="B24" s="1"/>
      <c r="C24" s="1"/>
      <c r="D24" s="7"/>
      <c r="E24" s="9"/>
      <c r="F24" s="9"/>
      <c r="G24" s="9"/>
      <c r="H24" s="9"/>
      <c r="I24" s="1"/>
      <c r="J24" s="1"/>
    </row>
    <row r="25" spans="1:10" ht="24" x14ac:dyDescent="0.4">
      <c r="A25" s="1" t="s">
        <v>12</v>
      </c>
      <c r="B25" s="1"/>
      <c r="C25" s="1"/>
      <c r="D25" s="7">
        <v>35436</v>
      </c>
      <c r="E25" s="9"/>
      <c r="F25" s="9">
        <v>23188</v>
      </c>
      <c r="G25" s="9"/>
      <c r="H25" s="9">
        <f>D25-F25</f>
        <v>12248</v>
      </c>
      <c r="I25" s="1"/>
      <c r="J25" s="1"/>
    </row>
    <row r="26" spans="1:10" ht="24" x14ac:dyDescent="0.4">
      <c r="A26" s="1"/>
      <c r="B26" s="1"/>
      <c r="C26" s="1"/>
      <c r="D26" s="7"/>
      <c r="E26" s="9"/>
      <c r="F26" s="9"/>
      <c r="G26" s="9"/>
      <c r="H26" s="9"/>
      <c r="I26" s="1"/>
      <c r="J26" s="1"/>
    </row>
    <row r="27" spans="1:10" ht="24" x14ac:dyDescent="0.4">
      <c r="A27" s="1" t="s">
        <v>13</v>
      </c>
      <c r="B27" s="1"/>
      <c r="C27" s="1"/>
      <c r="D27" s="7">
        <v>12347</v>
      </c>
      <c r="E27" s="9"/>
      <c r="F27" s="9">
        <v>9647</v>
      </c>
      <c r="G27" s="9"/>
      <c r="H27" s="9">
        <f>D27-F27</f>
        <v>2700</v>
      </c>
      <c r="I27" s="1"/>
      <c r="J27" s="1"/>
    </row>
    <row r="28" spans="1:10" ht="24" x14ac:dyDescent="0.4">
      <c r="A28" s="1"/>
      <c r="B28" s="1"/>
      <c r="C28" s="1"/>
      <c r="D28" s="7"/>
      <c r="E28" s="9"/>
      <c r="F28" s="9"/>
      <c r="G28" s="9"/>
      <c r="H28" s="9"/>
      <c r="I28" s="1"/>
      <c r="J28" s="1"/>
    </row>
    <row r="29" spans="1:10" ht="24.75" thickBot="1" x14ac:dyDescent="0.45">
      <c r="A29" s="1" t="s">
        <v>14</v>
      </c>
      <c r="B29" s="1"/>
      <c r="C29" s="1"/>
      <c r="D29" s="17">
        <f>SUM(D23:D27)</f>
        <v>67602</v>
      </c>
      <c r="E29" s="13"/>
      <c r="F29" s="18">
        <f>SUM(F23:F27)</f>
        <v>41196</v>
      </c>
      <c r="G29" s="10"/>
      <c r="H29" s="19">
        <f>SUM(H23:H27)</f>
        <v>26406</v>
      </c>
      <c r="I29" s="1"/>
      <c r="J29" s="1"/>
    </row>
    <row r="30" spans="1:10" ht="24" x14ac:dyDescent="0.4">
      <c r="A30" s="1"/>
      <c r="B30" s="1"/>
      <c r="C30" s="1"/>
      <c r="D30" s="20"/>
      <c r="E30" s="13"/>
      <c r="F30" s="21"/>
      <c r="G30" s="10"/>
      <c r="H30" s="11"/>
      <c r="I30" s="1"/>
      <c r="J30" s="1"/>
    </row>
    <row r="31" spans="1:10" ht="24" x14ac:dyDescent="0.4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4" x14ac:dyDescent="0.4">
      <c r="A32" s="76" t="s">
        <v>15</v>
      </c>
      <c r="B32" s="76"/>
      <c r="C32" s="76"/>
      <c r="D32" s="76"/>
      <c r="E32" s="76"/>
      <c r="F32" s="76"/>
      <c r="G32" s="76"/>
      <c r="H32" s="76"/>
      <c r="I32" s="76"/>
      <c r="J32" s="1"/>
    </row>
    <row r="33" spans="1:10" ht="24" x14ac:dyDescent="0.4">
      <c r="A33" s="22"/>
      <c r="B33" s="22"/>
      <c r="C33" s="22"/>
      <c r="D33" s="22"/>
      <c r="E33" s="22"/>
      <c r="F33" s="22"/>
      <c r="G33" s="22"/>
      <c r="H33" s="22"/>
      <c r="I33" s="22"/>
      <c r="J33" s="1"/>
    </row>
    <row r="34" spans="1:10" s="1" customFormat="1" ht="24" x14ac:dyDescent="0.4">
      <c r="A34" s="23" t="s">
        <v>79</v>
      </c>
      <c r="B34" s="23"/>
      <c r="C34" s="23"/>
      <c r="D34" s="23"/>
      <c r="E34" s="23"/>
      <c r="F34" s="23"/>
      <c r="G34" s="23"/>
      <c r="H34" s="23"/>
      <c r="I34" s="23"/>
    </row>
    <row r="35" spans="1:10" s="1" customFormat="1" ht="24" x14ac:dyDescent="0.4">
      <c r="A35" s="75" t="s">
        <v>80</v>
      </c>
      <c r="B35" s="75"/>
      <c r="C35" s="75"/>
      <c r="D35" s="75"/>
      <c r="E35" s="75"/>
      <c r="F35" s="75"/>
      <c r="G35" s="75"/>
      <c r="H35" s="75"/>
      <c r="I35" s="75"/>
    </row>
    <row r="36" spans="1:10" ht="29.25" customHeight="1" x14ac:dyDescent="0.4">
      <c r="A36" s="25" t="s">
        <v>81</v>
      </c>
      <c r="B36" s="25"/>
      <c r="C36" s="25"/>
      <c r="D36" s="25"/>
      <c r="E36" s="25"/>
      <c r="F36" s="25"/>
      <c r="G36" s="24"/>
      <c r="H36" s="24"/>
      <c r="I36" s="24"/>
      <c r="J36" s="1"/>
    </row>
    <row r="37" spans="1:10" ht="29.25" customHeight="1" x14ac:dyDescent="0.4">
      <c r="A37" s="25"/>
      <c r="B37" s="25"/>
      <c r="C37" s="25"/>
      <c r="D37" s="25"/>
      <c r="E37" s="25"/>
      <c r="F37" s="25"/>
      <c r="G37" s="24"/>
      <c r="H37" s="24"/>
      <c r="I37" s="24"/>
      <c r="J37" s="1"/>
    </row>
    <row r="38" spans="1:10" s="1" customFormat="1" ht="24" x14ac:dyDescent="0.4">
      <c r="A38" s="75" t="s">
        <v>64</v>
      </c>
      <c r="B38" s="75"/>
      <c r="C38" s="75"/>
      <c r="D38" s="75"/>
      <c r="E38" s="75"/>
      <c r="F38" s="75"/>
      <c r="G38" s="75"/>
      <c r="H38" s="75"/>
      <c r="I38" s="75"/>
    </row>
    <row r="39" spans="1:10" s="1" customFormat="1" ht="24" x14ac:dyDescent="0.4">
      <c r="A39" s="24"/>
      <c r="B39" s="24"/>
      <c r="C39" s="24"/>
      <c r="D39" s="24"/>
      <c r="E39" s="24"/>
      <c r="F39" s="24"/>
      <c r="G39" s="24"/>
      <c r="H39" s="24"/>
      <c r="I39" s="24"/>
    </row>
    <row r="40" spans="1:10" s="27" customFormat="1" ht="24" x14ac:dyDescent="0.4">
      <c r="A40" s="26" t="s">
        <v>16</v>
      </c>
      <c r="B40" s="26"/>
      <c r="C40" s="24"/>
      <c r="D40" s="24"/>
      <c r="E40" s="24"/>
      <c r="F40" s="24"/>
      <c r="G40" s="24"/>
      <c r="H40" s="24"/>
      <c r="I40" s="24"/>
      <c r="J40" s="1"/>
    </row>
    <row r="41" spans="1:10" s="27" customFormat="1" ht="24" x14ac:dyDescent="0.4">
      <c r="A41" s="25" t="s">
        <v>65</v>
      </c>
      <c r="B41" s="25"/>
      <c r="C41" s="25"/>
      <c r="D41" s="25"/>
      <c r="E41" s="25"/>
      <c r="F41" s="25"/>
      <c r="G41" s="25"/>
      <c r="H41" s="25"/>
      <c r="I41" s="24"/>
      <c r="J41" s="1"/>
    </row>
    <row r="42" spans="1:10" s="27" customFormat="1" ht="24" x14ac:dyDescent="0.4">
      <c r="A42" s="24" t="s">
        <v>17</v>
      </c>
      <c r="B42" s="24"/>
      <c r="C42" s="24"/>
      <c r="D42" s="24"/>
      <c r="E42" s="24"/>
      <c r="F42" s="24"/>
      <c r="G42" s="24"/>
      <c r="H42" s="24"/>
      <c r="I42" s="24"/>
      <c r="J42" s="1"/>
    </row>
    <row r="43" spans="1:10" s="27" customFormat="1" ht="30" customHeight="1" x14ac:dyDescent="0.4">
      <c r="A43" s="25" t="s">
        <v>18</v>
      </c>
      <c r="B43" s="25"/>
      <c r="C43" s="28">
        <v>4262</v>
      </c>
      <c r="D43" s="29" t="s">
        <v>66</v>
      </c>
      <c r="E43" s="78"/>
      <c r="F43" s="78"/>
      <c r="G43" s="78"/>
      <c r="H43" s="78"/>
      <c r="I43" s="26"/>
      <c r="J43" s="1"/>
    </row>
    <row r="44" spans="1:10" s="27" customFormat="1" ht="32.25" customHeight="1" x14ac:dyDescent="0.3">
      <c r="A44" s="25" t="s">
        <v>12</v>
      </c>
      <c r="B44" s="30"/>
      <c r="C44" s="31">
        <v>9520</v>
      </c>
      <c r="D44" s="29" t="s">
        <v>66</v>
      </c>
      <c r="E44" s="30"/>
      <c r="F44" s="32"/>
      <c r="G44" s="32"/>
      <c r="H44" s="32"/>
      <c r="I44" s="32"/>
      <c r="J44" s="32"/>
    </row>
    <row r="45" spans="1:10" s="27" customFormat="1" ht="26.25" customHeight="1" x14ac:dyDescent="0.3">
      <c r="A45" s="24" t="s">
        <v>13</v>
      </c>
      <c r="B45" s="29"/>
      <c r="C45" s="33">
        <v>1344</v>
      </c>
      <c r="D45" s="29" t="s">
        <v>66</v>
      </c>
      <c r="E45" s="30"/>
      <c r="F45" s="32"/>
      <c r="G45" s="32"/>
      <c r="H45" s="32"/>
      <c r="I45" s="32"/>
      <c r="J45" s="32"/>
    </row>
    <row r="46" spans="1:10" s="27" customFormat="1" ht="24" x14ac:dyDescent="0.4">
      <c r="A46" s="24"/>
      <c r="B46" s="29"/>
      <c r="C46" s="31">
        <f>SUM(C43:C45)</f>
        <v>15126</v>
      </c>
      <c r="D46" s="29"/>
      <c r="E46" s="34"/>
      <c r="F46" s="35"/>
      <c r="G46" s="35"/>
      <c r="H46" s="35"/>
      <c r="I46" s="35"/>
      <c r="J46" s="1"/>
    </row>
    <row r="47" spans="1:10" s="27" customFormat="1" ht="24" x14ac:dyDescent="0.4">
      <c r="A47" s="25"/>
      <c r="B47" s="30"/>
      <c r="C47" s="31"/>
      <c r="D47" s="29"/>
      <c r="E47" s="34"/>
      <c r="F47" s="35"/>
      <c r="G47" s="35"/>
      <c r="H47" s="35"/>
      <c r="I47" s="35"/>
      <c r="J47" s="1"/>
    </row>
    <row r="48" spans="1:10" s="27" customFormat="1" ht="24" x14ac:dyDescent="0.4">
      <c r="A48" s="24"/>
      <c r="B48" s="29"/>
      <c r="C48" s="31"/>
      <c r="D48" s="29"/>
      <c r="E48" s="34"/>
      <c r="F48" s="35"/>
      <c r="G48" s="35"/>
      <c r="H48" s="35"/>
      <c r="I48" s="35"/>
      <c r="J48" s="36"/>
    </row>
    <row r="49" spans="1:10" s="27" customFormat="1" ht="24" x14ac:dyDescent="0.4">
      <c r="A49" s="24"/>
      <c r="B49" s="29"/>
      <c r="C49" s="31"/>
      <c r="D49" s="29"/>
      <c r="E49" s="34"/>
      <c r="F49" s="35"/>
      <c r="G49" s="35"/>
      <c r="H49" s="35"/>
      <c r="I49" s="35"/>
      <c r="J49" s="1"/>
    </row>
    <row r="50" spans="1:10" s="27" customFormat="1" ht="24" x14ac:dyDescent="0.4">
      <c r="A50" s="79" t="s">
        <v>67</v>
      </c>
      <c r="B50" s="79"/>
      <c r="C50" s="79"/>
      <c r="D50" s="79"/>
      <c r="E50" s="79"/>
      <c r="F50" s="79"/>
      <c r="G50" s="79"/>
      <c r="H50" s="79"/>
      <c r="I50" s="79"/>
      <c r="J50" s="1"/>
    </row>
    <row r="51" spans="1:10" s="27" customFormat="1" ht="24" x14ac:dyDescent="0.4">
      <c r="A51" s="10" t="s">
        <v>68</v>
      </c>
      <c r="B51" s="38"/>
      <c r="C51" s="38"/>
      <c r="D51" s="38"/>
      <c r="E51" s="38"/>
      <c r="F51" s="38"/>
      <c r="G51" s="38"/>
      <c r="H51" s="38"/>
      <c r="I51" s="37"/>
      <c r="J51" s="1"/>
    </row>
    <row r="52" spans="1:10" s="27" customFormat="1" ht="24" x14ac:dyDescent="0.4">
      <c r="A52" s="10" t="s">
        <v>69</v>
      </c>
      <c r="B52" s="10"/>
      <c r="C52" s="10"/>
      <c r="D52" s="38"/>
      <c r="E52" s="38"/>
      <c r="F52" s="38"/>
      <c r="G52" s="38"/>
      <c r="H52" s="38"/>
      <c r="I52" s="37"/>
      <c r="J52" s="1"/>
    </row>
    <row r="53" spans="1:10" s="27" customFormat="1" ht="24" x14ac:dyDescent="0.4">
      <c r="A53" s="10" t="s">
        <v>70</v>
      </c>
      <c r="B53" s="10"/>
      <c r="C53" s="10"/>
      <c r="D53" s="38"/>
      <c r="E53" s="38"/>
      <c r="F53" s="38"/>
      <c r="G53" s="38"/>
      <c r="H53" s="38"/>
      <c r="I53" s="37"/>
      <c r="J53" s="1"/>
    </row>
    <row r="54" spans="1:10" s="27" customFormat="1" ht="24" x14ac:dyDescent="0.4">
      <c r="A54" s="38"/>
      <c r="B54" s="38"/>
      <c r="C54" s="38"/>
      <c r="D54" s="38"/>
      <c r="E54" s="38"/>
      <c r="F54" s="38"/>
      <c r="G54" s="38"/>
      <c r="H54" s="38"/>
      <c r="I54" s="37"/>
      <c r="J54" s="1"/>
    </row>
    <row r="55" spans="1:10" s="27" customFormat="1" ht="24" x14ac:dyDescent="0.4">
      <c r="A55" s="80" t="s">
        <v>71</v>
      </c>
      <c r="B55" s="80"/>
      <c r="C55" s="80"/>
      <c r="D55" s="80"/>
      <c r="E55" s="80"/>
      <c r="F55" s="80"/>
      <c r="G55" s="80"/>
      <c r="H55" s="80"/>
      <c r="I55" s="80"/>
      <c r="J55" s="36"/>
    </row>
    <row r="56" spans="1:10" s="27" customFormat="1" ht="24" x14ac:dyDescent="0.4">
      <c r="A56" s="75"/>
      <c r="B56" s="75"/>
      <c r="C56" s="75"/>
      <c r="D56" s="75"/>
      <c r="E56" s="75"/>
      <c r="F56" s="75"/>
      <c r="G56" s="75"/>
      <c r="H56" s="75"/>
      <c r="I56" s="75"/>
      <c r="J56" s="1"/>
    </row>
    <row r="57" spans="1:10" s="27" customFormat="1" ht="27.75" customHeight="1" x14ac:dyDescent="0.4">
      <c r="A57" s="75"/>
      <c r="B57" s="75"/>
      <c r="C57" s="75"/>
      <c r="D57" s="75"/>
      <c r="E57" s="75"/>
      <c r="F57" s="75"/>
      <c r="G57" s="75"/>
      <c r="H57" s="75"/>
      <c r="I57" s="75"/>
      <c r="J57" s="1"/>
    </row>
    <row r="58" spans="1:10" s="27" customFormat="1" ht="27.75" customHeight="1" x14ac:dyDescent="0.4">
      <c r="A58" s="24"/>
      <c r="B58" s="24"/>
      <c r="C58" s="24"/>
      <c r="D58" s="24"/>
      <c r="E58" s="24"/>
      <c r="F58" s="24"/>
      <c r="G58" s="24"/>
      <c r="H58" s="24"/>
      <c r="I58" s="24"/>
      <c r="J58" s="1"/>
    </row>
    <row r="59" spans="1:10" s="27" customFormat="1" ht="27.75" customHeight="1" x14ac:dyDescent="0.4">
      <c r="A59" s="26" t="s">
        <v>72</v>
      </c>
      <c r="B59" s="26"/>
      <c r="C59" s="26"/>
      <c r="D59" s="26"/>
      <c r="E59" s="26"/>
      <c r="F59" s="24"/>
      <c r="G59" s="24"/>
      <c r="H59" s="24"/>
      <c r="I59" s="24"/>
      <c r="J59" s="1"/>
    </row>
    <row r="60" spans="1:10" s="27" customFormat="1" ht="27.75" customHeight="1" x14ac:dyDescent="0.4">
      <c r="A60" s="25" t="s">
        <v>58</v>
      </c>
      <c r="B60" s="25"/>
      <c r="D60" s="24"/>
      <c r="E60" s="50">
        <f>417+2076</f>
        <v>2493</v>
      </c>
      <c r="F60" s="24"/>
      <c r="G60" s="24"/>
      <c r="H60" s="24"/>
      <c r="I60" s="24"/>
      <c r="J60" s="1"/>
    </row>
    <row r="61" spans="1:10" s="27" customFormat="1" ht="27.75" customHeight="1" x14ac:dyDescent="0.4">
      <c r="A61" s="25" t="s">
        <v>74</v>
      </c>
      <c r="B61" s="25"/>
      <c r="D61" s="24"/>
      <c r="E61" s="50">
        <v>1440</v>
      </c>
      <c r="F61" s="24"/>
      <c r="G61" s="24"/>
      <c r="H61" s="24"/>
      <c r="I61" s="24"/>
      <c r="J61" s="1"/>
    </row>
    <row r="62" spans="1:10" s="27" customFormat="1" ht="27.75" customHeight="1" x14ac:dyDescent="0.4">
      <c r="A62" s="25" t="s">
        <v>73</v>
      </c>
      <c r="B62" s="25"/>
      <c r="D62" s="24"/>
      <c r="E62" s="50">
        <v>362</v>
      </c>
      <c r="F62" s="24"/>
      <c r="G62" s="24"/>
      <c r="H62" s="24"/>
      <c r="I62" s="24"/>
      <c r="J62" s="1"/>
    </row>
    <row r="63" spans="1:10" s="27" customFormat="1" ht="27.75" customHeight="1" x14ac:dyDescent="0.4">
      <c r="A63" s="25" t="s">
        <v>59</v>
      </c>
      <c r="B63" s="25"/>
      <c r="C63" s="25"/>
      <c r="D63" s="25"/>
      <c r="E63" s="50">
        <v>2444</v>
      </c>
      <c r="F63" s="24"/>
      <c r="G63" s="24"/>
      <c r="H63" s="24"/>
      <c r="I63" s="24"/>
      <c r="J63" s="1"/>
    </row>
    <row r="64" spans="1:10" s="27" customFormat="1" ht="27.75" customHeight="1" x14ac:dyDescent="0.4">
      <c r="A64" s="25" t="s">
        <v>60</v>
      </c>
      <c r="B64" s="25"/>
      <c r="C64" s="25"/>
      <c r="D64" s="24"/>
      <c r="E64" s="51">
        <v>2134</v>
      </c>
      <c r="F64" s="24"/>
      <c r="G64" s="24"/>
      <c r="H64" s="24"/>
      <c r="I64" s="24"/>
      <c r="J64" s="1"/>
    </row>
    <row r="65" spans="1:10" s="27" customFormat="1" ht="27.75" customHeight="1" x14ac:dyDescent="0.4">
      <c r="A65" s="25"/>
      <c r="B65" s="25"/>
      <c r="C65" s="25"/>
      <c r="D65" s="24"/>
      <c r="E65" s="51"/>
      <c r="F65" s="24"/>
      <c r="G65" s="24"/>
      <c r="H65" s="24"/>
      <c r="I65" s="24"/>
      <c r="J65" s="1"/>
    </row>
    <row r="66" spans="1:10" s="27" customFormat="1" ht="27.75" customHeight="1" x14ac:dyDescent="0.4">
      <c r="A66" s="25"/>
      <c r="B66" s="25"/>
      <c r="C66" s="25"/>
      <c r="D66" s="25"/>
      <c r="E66" s="52"/>
      <c r="F66" s="24"/>
      <c r="G66" s="24"/>
      <c r="H66" s="24"/>
      <c r="I66" s="24"/>
      <c r="J66" s="1"/>
    </row>
    <row r="67" spans="1:10" s="27" customFormat="1" ht="27.75" customHeight="1" x14ac:dyDescent="0.4">
      <c r="A67" s="26" t="s">
        <v>19</v>
      </c>
      <c r="B67" s="26"/>
      <c r="C67" s="26"/>
      <c r="D67" s="26"/>
      <c r="E67" s="26"/>
      <c r="F67" s="26"/>
      <c r="G67" s="26"/>
      <c r="H67" s="26"/>
      <c r="I67" s="26"/>
      <c r="J67" s="1"/>
    </row>
    <row r="68" spans="1:10" s="27" customFormat="1" ht="27.75" customHeight="1" x14ac:dyDescent="0.4">
      <c r="A68" s="25" t="s">
        <v>20</v>
      </c>
      <c r="B68" s="25"/>
      <c r="C68" s="25"/>
      <c r="D68" s="25"/>
      <c r="E68" s="25"/>
      <c r="F68" s="25"/>
      <c r="G68" s="25"/>
      <c r="H68" s="25"/>
      <c r="I68" s="24"/>
      <c r="J68" s="1"/>
    </row>
    <row r="69" spans="1:10" s="27" customFormat="1" ht="27.75" customHeight="1" x14ac:dyDescent="0.4">
      <c r="A69" s="25" t="s">
        <v>21</v>
      </c>
      <c r="B69" s="25"/>
      <c r="C69" s="25"/>
      <c r="D69" s="25"/>
      <c r="E69" s="25"/>
      <c r="F69" s="24"/>
      <c r="G69" s="24"/>
      <c r="H69" s="24"/>
      <c r="I69" s="24"/>
      <c r="J69" s="1"/>
    </row>
    <row r="70" spans="1:10" s="27" customFormat="1" ht="27.75" customHeight="1" x14ac:dyDescent="0.4">
      <c r="A70" s="25" t="s">
        <v>22</v>
      </c>
      <c r="B70" s="25"/>
      <c r="C70" s="25"/>
      <c r="D70" s="25"/>
      <c r="E70" s="25"/>
      <c r="F70" s="25"/>
      <c r="G70" s="24"/>
      <c r="H70" s="24"/>
      <c r="I70" s="24"/>
      <c r="J70" s="1"/>
    </row>
    <row r="71" spans="1:10" s="27" customFormat="1" ht="27.75" customHeight="1" x14ac:dyDescent="0.4">
      <c r="A71" s="25" t="s">
        <v>23</v>
      </c>
      <c r="B71" s="25"/>
      <c r="C71" s="25"/>
      <c r="D71" s="25"/>
      <c r="E71" s="25"/>
      <c r="F71" s="25"/>
      <c r="G71" s="24"/>
      <c r="H71" s="24"/>
      <c r="I71" s="24"/>
      <c r="J71" s="1"/>
    </row>
    <row r="72" spans="1:10" s="27" customFormat="1" ht="27.75" customHeight="1" x14ac:dyDescent="0.4">
      <c r="A72" s="24"/>
      <c r="B72" s="24"/>
      <c r="C72" s="24"/>
      <c r="D72" s="24"/>
      <c r="E72" s="24"/>
      <c r="F72" s="24"/>
      <c r="G72" s="24"/>
      <c r="H72" s="24"/>
      <c r="I72" s="24"/>
      <c r="J72" s="36"/>
    </row>
    <row r="73" spans="1:10" s="27" customFormat="1" ht="27.75" customHeight="1" x14ac:dyDescent="0.4">
      <c r="A73" s="25" t="s">
        <v>24</v>
      </c>
      <c r="B73" s="25"/>
      <c r="C73" s="25"/>
      <c r="D73" s="25"/>
      <c r="E73" s="25"/>
      <c r="F73" s="25"/>
      <c r="G73" s="24"/>
      <c r="H73" s="24"/>
      <c r="I73" s="24"/>
      <c r="J73" s="36"/>
    </row>
    <row r="74" spans="1:10" s="27" customFormat="1" ht="27.75" customHeight="1" x14ac:dyDescent="0.4">
      <c r="A74" s="25" t="s">
        <v>25</v>
      </c>
      <c r="B74" s="25"/>
      <c r="C74" s="25"/>
      <c r="D74" s="25"/>
      <c r="E74" s="54">
        <v>12536</v>
      </c>
      <c r="F74" s="24"/>
      <c r="G74" s="24"/>
      <c r="H74" s="24"/>
      <c r="I74" s="24"/>
      <c r="J74" s="1"/>
    </row>
    <row r="75" spans="1:10" ht="27.75" customHeight="1" x14ac:dyDescent="0.4">
      <c r="A75" s="24"/>
      <c r="B75" s="24"/>
      <c r="C75" s="24"/>
      <c r="D75" s="24"/>
      <c r="E75" s="24"/>
      <c r="F75" s="24"/>
      <c r="G75" s="24"/>
      <c r="H75" s="24"/>
      <c r="I75" s="24"/>
      <c r="J75" s="53"/>
    </row>
    <row r="76" spans="1:10" ht="35.25" customHeight="1" x14ac:dyDescent="0.4">
      <c r="A76" s="76" t="s">
        <v>26</v>
      </c>
      <c r="B76" s="76"/>
      <c r="C76" s="76"/>
      <c r="D76" s="76"/>
      <c r="E76" s="4"/>
      <c r="F76" s="4"/>
      <c r="G76" s="4"/>
      <c r="H76" s="4"/>
      <c r="I76" s="4"/>
      <c r="J76" s="1"/>
    </row>
    <row r="77" spans="1:10" ht="24" x14ac:dyDescent="0.4">
      <c r="A77" s="74" t="s">
        <v>61</v>
      </c>
      <c r="B77" s="74"/>
      <c r="C77" s="74"/>
      <c r="D77" s="74"/>
      <c r="E77" s="74"/>
      <c r="F77" s="74"/>
      <c r="G77" s="74"/>
      <c r="H77" s="74"/>
      <c r="I77" s="74"/>
      <c r="J77" s="1"/>
    </row>
    <row r="78" spans="1:10" ht="24" x14ac:dyDescent="0.4">
      <c r="A78" s="1" t="s">
        <v>62</v>
      </c>
      <c r="B78" s="1"/>
      <c r="C78" s="1"/>
      <c r="D78" s="1"/>
      <c r="E78" s="1"/>
      <c r="F78" s="39"/>
      <c r="G78" s="39"/>
      <c r="H78" s="39"/>
      <c r="I78" s="39"/>
      <c r="J78" s="1"/>
    </row>
    <row r="79" spans="1:10" ht="24" x14ac:dyDescent="0.4">
      <c r="A79" s="39" t="s">
        <v>27</v>
      </c>
      <c r="B79" s="39"/>
      <c r="C79" s="39"/>
      <c r="D79" s="39"/>
      <c r="E79" s="39"/>
      <c r="F79" s="39"/>
      <c r="G79" s="39"/>
      <c r="H79" s="39"/>
      <c r="I79" s="39"/>
      <c r="J79" s="1"/>
    </row>
    <row r="80" spans="1:10" ht="24" x14ac:dyDescent="0.4">
      <c r="A80" s="4"/>
      <c r="B80" s="4"/>
      <c r="C80" s="4"/>
      <c r="D80" s="4"/>
      <c r="E80" s="4"/>
      <c r="F80" s="4"/>
      <c r="G80" s="4"/>
      <c r="H80" s="4"/>
      <c r="I80" s="4"/>
      <c r="J80" s="1"/>
    </row>
    <row r="81" spans="1:14" ht="24" x14ac:dyDescent="0.4">
      <c r="A81" s="5" t="s">
        <v>28</v>
      </c>
      <c r="B81" s="1"/>
      <c r="C81" s="1"/>
      <c r="D81" s="1"/>
      <c r="E81" s="1"/>
      <c r="F81" s="1"/>
      <c r="G81" s="24"/>
      <c r="H81" s="24"/>
      <c r="I81" s="24"/>
      <c r="J81" s="1"/>
    </row>
    <row r="82" spans="1:14" ht="24" x14ac:dyDescent="0.4">
      <c r="A82" s="5" t="s">
        <v>29</v>
      </c>
      <c r="B82" s="1"/>
      <c r="C82" s="1"/>
      <c r="D82" s="40" t="s">
        <v>2</v>
      </c>
      <c r="E82" s="40" t="s">
        <v>3</v>
      </c>
      <c r="F82" s="40" t="s">
        <v>30</v>
      </c>
      <c r="G82" s="24"/>
      <c r="H82" s="24"/>
      <c r="I82" s="24"/>
      <c r="J82" s="1"/>
    </row>
    <row r="83" spans="1:14" ht="24" x14ac:dyDescent="0.4">
      <c r="A83" s="5"/>
      <c r="B83" s="1"/>
      <c r="C83" s="1"/>
      <c r="D83" s="40" t="s">
        <v>6</v>
      </c>
      <c r="E83" s="40" t="s">
        <v>6</v>
      </c>
      <c r="F83" s="40" t="s">
        <v>6</v>
      </c>
      <c r="G83" s="24"/>
      <c r="H83" s="24"/>
      <c r="I83" s="24"/>
      <c r="J83" s="1"/>
    </row>
    <row r="84" spans="1:14" ht="30" customHeight="1" x14ac:dyDescent="0.4">
      <c r="A84" s="1" t="s">
        <v>31</v>
      </c>
      <c r="B84" s="1"/>
      <c r="C84" s="1"/>
      <c r="D84" s="9">
        <v>113145</v>
      </c>
      <c r="E84" s="9">
        <v>107822</v>
      </c>
      <c r="F84" s="41">
        <f>D84-E84</f>
        <v>5323</v>
      </c>
      <c r="G84" s="24"/>
      <c r="H84" s="71" t="s">
        <v>63</v>
      </c>
      <c r="I84" s="71"/>
      <c r="J84" s="71"/>
    </row>
    <row r="85" spans="1:14" ht="24" x14ac:dyDescent="0.4">
      <c r="A85" s="1" t="s">
        <v>32</v>
      </c>
      <c r="B85" s="1"/>
      <c r="C85" s="1"/>
      <c r="D85" s="9">
        <v>2000</v>
      </c>
      <c r="E85" s="9">
        <v>8000</v>
      </c>
      <c r="F85" s="41">
        <f t="shared" ref="F85:F102" si="0">D85-E85</f>
        <v>-6000</v>
      </c>
      <c r="G85" s="24"/>
      <c r="H85" s="24"/>
      <c r="I85" s="24"/>
      <c r="J85" s="1"/>
    </row>
    <row r="86" spans="1:14" ht="24" x14ac:dyDescent="0.4">
      <c r="A86" s="1" t="s">
        <v>33</v>
      </c>
      <c r="B86" s="1"/>
      <c r="C86" s="1"/>
      <c r="D86" s="9">
        <v>9705</v>
      </c>
      <c r="E86" s="9">
        <v>11040</v>
      </c>
      <c r="F86" s="41">
        <f t="shared" si="0"/>
        <v>-1335</v>
      </c>
      <c r="G86" s="24"/>
      <c r="H86" s="24"/>
      <c r="I86" s="24"/>
      <c r="J86" s="1"/>
    </row>
    <row r="87" spans="1:14" ht="24" x14ac:dyDescent="0.4">
      <c r="A87" s="1" t="s">
        <v>34</v>
      </c>
      <c r="B87" s="1"/>
      <c r="C87" s="1"/>
      <c r="D87" s="9">
        <v>4566</v>
      </c>
      <c r="E87" s="9">
        <v>6437</v>
      </c>
      <c r="F87" s="41">
        <f t="shared" si="0"/>
        <v>-1871</v>
      </c>
      <c r="G87" s="24"/>
      <c r="H87" s="25"/>
      <c r="I87" s="25"/>
      <c r="J87" s="1"/>
    </row>
    <row r="88" spans="1:14" ht="24" x14ac:dyDescent="0.4">
      <c r="A88" s="1" t="s">
        <v>35</v>
      </c>
      <c r="B88" s="1"/>
      <c r="C88" s="1"/>
      <c r="D88" s="9">
        <v>2105</v>
      </c>
      <c r="E88" s="9">
        <v>3003</v>
      </c>
      <c r="F88" s="41">
        <f>D88-E88</f>
        <v>-898</v>
      </c>
      <c r="G88" s="24"/>
      <c r="H88" s="24"/>
      <c r="I88" s="24"/>
      <c r="J88" s="1"/>
    </row>
    <row r="89" spans="1:14" ht="24" x14ac:dyDescent="0.4">
      <c r="A89" s="1" t="s">
        <v>36</v>
      </c>
      <c r="B89" s="1"/>
      <c r="C89" s="1"/>
      <c r="D89" s="9">
        <v>41810</v>
      </c>
      <c r="E89" s="9">
        <v>42030</v>
      </c>
      <c r="F89" s="41">
        <f t="shared" si="0"/>
        <v>-220</v>
      </c>
      <c r="G89" s="24"/>
      <c r="H89" s="24"/>
      <c r="I89" s="24"/>
      <c r="J89" s="1"/>
    </row>
    <row r="90" spans="1:14" ht="24" x14ac:dyDescent="0.4">
      <c r="A90" s="1" t="s">
        <v>37</v>
      </c>
      <c r="B90" s="1"/>
      <c r="C90" s="1"/>
      <c r="D90" s="9">
        <v>11268</v>
      </c>
      <c r="E90" s="9">
        <v>10336</v>
      </c>
      <c r="F90" s="41">
        <f t="shared" si="0"/>
        <v>932</v>
      </c>
      <c r="G90" s="24"/>
      <c r="H90" s="42" t="s">
        <v>38</v>
      </c>
      <c r="I90" s="42"/>
      <c r="J90" s="27"/>
      <c r="K90" s="27"/>
      <c r="L90" s="27"/>
      <c r="M90" s="27"/>
      <c r="N90" s="27"/>
    </row>
    <row r="91" spans="1:14" ht="24" x14ac:dyDescent="0.4">
      <c r="A91" s="1" t="s">
        <v>39</v>
      </c>
      <c r="B91" s="1"/>
      <c r="C91" s="1"/>
      <c r="D91" s="9">
        <v>5206</v>
      </c>
      <c r="E91" s="9">
        <v>5886</v>
      </c>
      <c r="F91" s="41">
        <f t="shared" si="0"/>
        <v>-680</v>
      </c>
      <c r="G91" s="24"/>
      <c r="H91" s="24"/>
      <c r="I91" s="24"/>
      <c r="J91" s="1"/>
    </row>
    <row r="92" spans="1:14" ht="24" x14ac:dyDescent="0.4">
      <c r="A92" s="1" t="s">
        <v>40</v>
      </c>
      <c r="B92" s="1"/>
      <c r="C92" s="1"/>
      <c r="D92" s="9">
        <v>3980</v>
      </c>
      <c r="E92" s="9">
        <v>8600</v>
      </c>
      <c r="F92" s="41">
        <f t="shared" si="0"/>
        <v>-4620</v>
      </c>
      <c r="G92" s="24"/>
      <c r="H92" s="24"/>
      <c r="I92" s="24"/>
      <c r="J92" s="1"/>
    </row>
    <row r="93" spans="1:14" ht="24" x14ac:dyDescent="0.4">
      <c r="A93" s="1" t="s">
        <v>41</v>
      </c>
      <c r="B93" s="1"/>
      <c r="C93" s="1"/>
      <c r="D93" s="9">
        <v>2039</v>
      </c>
      <c r="E93" s="9">
        <v>8000</v>
      </c>
      <c r="F93" s="41">
        <f t="shared" si="0"/>
        <v>-5961</v>
      </c>
      <c r="G93" s="24"/>
      <c r="H93" s="24"/>
      <c r="I93" s="24"/>
      <c r="J93" s="1"/>
    </row>
    <row r="94" spans="1:14" ht="24" x14ac:dyDescent="0.4">
      <c r="A94" s="1" t="s">
        <v>42</v>
      </c>
      <c r="B94" s="1"/>
      <c r="C94" s="1"/>
      <c r="D94" s="9">
        <v>7314</v>
      </c>
      <c r="E94" s="9">
        <v>15500</v>
      </c>
      <c r="F94" s="41">
        <f t="shared" si="0"/>
        <v>-8186</v>
      </c>
      <c r="G94" s="24"/>
      <c r="H94" s="24"/>
      <c r="I94" s="24"/>
      <c r="J94" s="1"/>
    </row>
    <row r="95" spans="1:14" ht="24" x14ac:dyDescent="0.4">
      <c r="A95" s="1" t="s">
        <v>43</v>
      </c>
      <c r="B95" s="1"/>
      <c r="C95" s="1"/>
      <c r="D95" s="9">
        <v>528</v>
      </c>
      <c r="E95" s="9">
        <v>600</v>
      </c>
      <c r="F95" s="41">
        <f t="shared" si="0"/>
        <v>-72</v>
      </c>
      <c r="G95" s="24"/>
      <c r="H95" s="24"/>
      <c r="I95" s="24"/>
      <c r="J95" s="1"/>
    </row>
    <row r="96" spans="1:14" ht="24" x14ac:dyDescent="0.4">
      <c r="A96" s="1" t="s">
        <v>44</v>
      </c>
      <c r="B96" s="1"/>
      <c r="C96" s="1"/>
      <c r="D96" s="9">
        <v>1484</v>
      </c>
      <c r="E96" s="9">
        <v>1056</v>
      </c>
      <c r="F96" s="41">
        <f t="shared" si="0"/>
        <v>428</v>
      </c>
      <c r="G96" s="24"/>
      <c r="H96" s="24"/>
      <c r="I96" s="24"/>
      <c r="J96" s="1"/>
    </row>
    <row r="97" spans="1:10" ht="24" x14ac:dyDescent="0.4">
      <c r="A97" s="1" t="s">
        <v>45</v>
      </c>
      <c r="B97" s="1"/>
      <c r="C97" s="1"/>
      <c r="D97" s="9">
        <v>0</v>
      </c>
      <c r="E97" s="9">
        <v>3600</v>
      </c>
      <c r="F97" s="41">
        <f t="shared" si="0"/>
        <v>-3600</v>
      </c>
      <c r="G97" s="24"/>
      <c r="H97" s="24"/>
      <c r="I97" s="24"/>
      <c r="J97" s="1"/>
    </row>
    <row r="98" spans="1:10" ht="24" x14ac:dyDescent="0.4">
      <c r="A98" s="1" t="s">
        <v>46</v>
      </c>
      <c r="B98" s="1"/>
      <c r="C98" s="1"/>
      <c r="D98" s="9">
        <v>22310</v>
      </c>
      <c r="E98" s="9">
        <v>20242</v>
      </c>
      <c r="F98" s="41">
        <f>D98-E98</f>
        <v>2068</v>
      </c>
      <c r="G98" s="24"/>
      <c r="H98" s="24"/>
      <c r="I98" s="24"/>
      <c r="J98" s="1"/>
    </row>
    <row r="99" spans="1:10" ht="24" x14ac:dyDescent="0.4">
      <c r="A99" s="1" t="s">
        <v>47</v>
      </c>
      <c r="B99" s="1"/>
      <c r="C99" s="1"/>
      <c r="D99" s="9">
        <v>0</v>
      </c>
      <c r="E99" s="9">
        <v>0</v>
      </c>
      <c r="F99" s="41">
        <f t="shared" si="0"/>
        <v>0</v>
      </c>
      <c r="G99" s="1"/>
      <c r="H99" s="24"/>
      <c r="I99" s="1"/>
      <c r="J99" s="1"/>
    </row>
    <row r="100" spans="1:10" ht="24" x14ac:dyDescent="0.4">
      <c r="A100" s="1" t="s">
        <v>48</v>
      </c>
      <c r="B100" s="1"/>
      <c r="C100" s="1"/>
      <c r="D100" s="9">
        <v>0</v>
      </c>
      <c r="E100" s="9">
        <v>0</v>
      </c>
      <c r="F100" s="41">
        <f t="shared" si="0"/>
        <v>0</v>
      </c>
      <c r="G100" s="1"/>
      <c r="H100" s="24"/>
      <c r="I100" s="1"/>
      <c r="J100" s="1"/>
    </row>
    <row r="101" spans="1:10" ht="24" x14ac:dyDescent="0.4">
      <c r="A101" s="1" t="s">
        <v>49</v>
      </c>
      <c r="B101" s="1"/>
      <c r="C101" s="1"/>
      <c r="D101" s="9">
        <v>234</v>
      </c>
      <c r="E101" s="9">
        <v>0</v>
      </c>
      <c r="F101" s="41">
        <f t="shared" si="0"/>
        <v>234</v>
      </c>
      <c r="G101" s="1"/>
      <c r="H101" s="24"/>
      <c r="I101" s="1"/>
      <c r="J101" s="1"/>
    </row>
    <row r="102" spans="1:10" ht="24" x14ac:dyDescent="0.4">
      <c r="A102" s="1" t="s">
        <v>50</v>
      </c>
      <c r="B102" s="1"/>
      <c r="C102" s="1"/>
      <c r="D102" s="9">
        <v>163</v>
      </c>
      <c r="E102" s="9">
        <v>180</v>
      </c>
      <c r="F102" s="41">
        <f t="shared" si="0"/>
        <v>-17</v>
      </c>
      <c r="G102" s="1"/>
      <c r="H102" s="24"/>
      <c r="I102" s="1"/>
      <c r="J102" s="1"/>
    </row>
    <row r="103" spans="1:10" ht="24.75" thickBot="1" x14ac:dyDescent="0.45">
      <c r="A103" s="1" t="s">
        <v>51</v>
      </c>
      <c r="B103" s="1"/>
      <c r="C103" s="1"/>
      <c r="D103" s="21">
        <v>3447</v>
      </c>
      <c r="E103" s="21">
        <v>4533</v>
      </c>
      <c r="F103" s="41">
        <f>D103-E103+1</f>
        <v>-1085</v>
      </c>
      <c r="G103" s="1"/>
      <c r="H103" s="24"/>
      <c r="I103" s="1"/>
      <c r="J103" s="1"/>
    </row>
    <row r="104" spans="1:10" ht="24.75" thickBot="1" x14ac:dyDescent="0.45">
      <c r="A104" s="5" t="s">
        <v>52</v>
      </c>
      <c r="B104" s="1"/>
      <c r="C104" s="1"/>
      <c r="D104" s="43">
        <f>SUM(D84:D103)-2</f>
        <v>231302</v>
      </c>
      <c r="E104" s="43">
        <f>SUM(E84:E103)</f>
        <v>256865</v>
      </c>
      <c r="F104" s="43">
        <f>SUM(F84:F103)-3</f>
        <v>-25563</v>
      </c>
      <c r="G104" s="1"/>
      <c r="H104" s="24"/>
      <c r="I104" s="1"/>
      <c r="J104" s="1"/>
    </row>
    <row r="105" spans="1:10" ht="24" x14ac:dyDescent="0.4">
      <c r="A105" s="1"/>
      <c r="B105" s="1"/>
      <c r="C105" s="1"/>
      <c r="D105" s="1"/>
      <c r="E105" s="1"/>
      <c r="F105" s="1"/>
      <c r="G105" s="1"/>
      <c r="H105" s="24"/>
      <c r="I105" s="1"/>
      <c r="J105" s="1"/>
    </row>
    <row r="106" spans="1:10" ht="24" x14ac:dyDescent="0.4">
      <c r="A106" s="72"/>
      <c r="B106" s="72"/>
      <c r="C106" s="72"/>
      <c r="D106" s="72"/>
      <c r="E106" s="72"/>
      <c r="F106" s="72"/>
      <c r="G106" s="72"/>
      <c r="H106" s="72"/>
      <c r="I106" s="72"/>
      <c r="J106" s="1"/>
    </row>
    <row r="107" spans="1:10" ht="24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24" x14ac:dyDescent="0.4">
      <c r="A108" s="1"/>
      <c r="B108" s="1"/>
      <c r="C108" s="1"/>
      <c r="D108" s="1"/>
      <c r="E108" s="1"/>
      <c r="F108" s="1"/>
      <c r="G108" s="1"/>
      <c r="H108" s="24"/>
      <c r="I108" s="1"/>
      <c r="J108" s="1"/>
    </row>
    <row r="109" spans="1:10" ht="24" x14ac:dyDescent="0.4">
      <c r="A109" s="44"/>
      <c r="B109" s="1"/>
      <c r="C109" s="1"/>
      <c r="D109" s="1"/>
      <c r="E109" s="1"/>
      <c r="F109" s="1"/>
      <c r="G109" s="10"/>
      <c r="H109" s="1"/>
      <c r="I109" s="1"/>
      <c r="J109" s="1"/>
    </row>
    <row r="110" spans="1:10" ht="24" x14ac:dyDescent="0.4">
      <c r="A110" s="1"/>
      <c r="B110" s="1"/>
      <c r="C110" s="1"/>
      <c r="D110" s="1"/>
      <c r="E110" s="1"/>
      <c r="F110" s="1"/>
      <c r="G110" s="10"/>
      <c r="H110" s="1"/>
      <c r="I110" s="1"/>
      <c r="J110" s="1"/>
    </row>
    <row r="111" spans="1:10" ht="24" x14ac:dyDescent="0.4">
      <c r="A111" s="5" t="s">
        <v>53</v>
      </c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24" x14ac:dyDescent="0.4">
      <c r="A112" s="5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24" x14ac:dyDescent="0.4">
      <c r="A113" s="73" t="s">
        <v>75</v>
      </c>
      <c r="B113" s="73"/>
      <c r="C113" s="73"/>
      <c r="D113" s="73"/>
      <c r="E113" s="73"/>
      <c r="F113" s="73"/>
      <c r="G113" s="73"/>
      <c r="H113" s="73"/>
      <c r="I113" s="73"/>
      <c r="J113" s="1"/>
    </row>
    <row r="114" spans="1:10" ht="24" x14ac:dyDescent="0.4">
      <c r="A114" s="73"/>
      <c r="B114" s="73"/>
      <c r="C114" s="73"/>
      <c r="D114" s="73"/>
      <c r="E114" s="73"/>
      <c r="F114" s="73"/>
      <c r="G114" s="73"/>
      <c r="H114" s="73"/>
      <c r="I114" s="73"/>
      <c r="J114" s="1"/>
    </row>
    <row r="115" spans="1:10" ht="24" x14ac:dyDescent="0.4">
      <c r="A115" s="1"/>
      <c r="B115" s="1"/>
      <c r="C115" s="1"/>
      <c r="D115" s="40" t="s">
        <v>6</v>
      </c>
      <c r="E115" s="1"/>
      <c r="F115" s="1"/>
      <c r="G115" s="1"/>
      <c r="H115" s="1"/>
      <c r="I115" s="1"/>
      <c r="J115" s="1"/>
    </row>
    <row r="116" spans="1:10" ht="24" x14ac:dyDescent="0.4">
      <c r="A116" s="45" t="s">
        <v>54</v>
      </c>
      <c r="B116" s="46"/>
      <c r="C116" s="46"/>
      <c r="D116" s="47">
        <v>1032604</v>
      </c>
      <c r="E116" s="1"/>
      <c r="F116" s="1"/>
      <c r="G116" s="1"/>
      <c r="H116" s="1"/>
      <c r="I116" s="1"/>
      <c r="J116" s="1"/>
    </row>
    <row r="117" spans="1:10" ht="24" x14ac:dyDescent="0.4">
      <c r="A117" s="45" t="s">
        <v>55</v>
      </c>
      <c r="B117" s="46"/>
      <c r="C117" s="46"/>
      <c r="D117" s="47">
        <v>53989</v>
      </c>
      <c r="E117" s="1"/>
      <c r="F117" s="1"/>
      <c r="G117" s="1"/>
      <c r="H117" s="1"/>
      <c r="I117" s="1"/>
      <c r="J117" s="1"/>
    </row>
    <row r="118" spans="1:10" ht="24" x14ac:dyDescent="0.4">
      <c r="A118" s="45" t="s">
        <v>56</v>
      </c>
      <c r="B118" s="46"/>
      <c r="C118" s="46"/>
      <c r="D118" s="47">
        <v>-195395</v>
      </c>
      <c r="E118" s="1"/>
      <c r="F118" s="1"/>
      <c r="G118" s="1"/>
      <c r="H118" s="1"/>
      <c r="I118" s="1"/>
      <c r="J118" s="1"/>
    </row>
    <row r="119" spans="1:10" ht="24.75" thickBot="1" x14ac:dyDescent="0.45">
      <c r="A119" s="48" t="s">
        <v>57</v>
      </c>
      <c r="B119" s="46"/>
      <c r="C119" s="46"/>
      <c r="D119" s="49">
        <f>SUM(D116:D118)</f>
        <v>891198</v>
      </c>
      <c r="E119" s="1"/>
      <c r="F119" s="1"/>
      <c r="G119" s="1"/>
      <c r="H119" s="1"/>
      <c r="I119" s="1"/>
      <c r="J119" s="1"/>
    </row>
    <row r="120" spans="1:10" ht="24.75" thickTop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24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</row>
  </sheetData>
  <mergeCells count="16">
    <mergeCell ref="A77:I77"/>
    <mergeCell ref="H84:J84"/>
    <mergeCell ref="A106:I106"/>
    <mergeCell ref="A113:I114"/>
    <mergeCell ref="E43:H43"/>
    <mergeCell ref="A50:I50"/>
    <mergeCell ref="A55:I55"/>
    <mergeCell ref="A56:I56"/>
    <mergeCell ref="A57:I57"/>
    <mergeCell ref="A76:D76"/>
    <mergeCell ref="A38:I38"/>
    <mergeCell ref="A2:H2"/>
    <mergeCell ref="A4:I4"/>
    <mergeCell ref="A5:I5"/>
    <mergeCell ref="A32:I32"/>
    <mergeCell ref="A35:I35"/>
  </mergeCells>
  <pageMargins left="0.70866141732283472" right="0.70866141732283472" top="0.74803149606299213" bottom="0.74803149606299213" header="0.31496062992125984" footer="0.31496062992125984"/>
  <pageSetup paperSize="9" scale="4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11AA-A23D-4F1E-8495-BD3ACF4722E2}">
  <sheetPr>
    <pageSetUpPr fitToPage="1"/>
  </sheetPr>
  <dimension ref="A2:J144"/>
  <sheetViews>
    <sheetView topLeftCell="A89" workbookViewId="0">
      <selection activeCell="A99" sqref="A99:J143"/>
    </sheetView>
  </sheetViews>
  <sheetFormatPr defaultRowHeight="15" x14ac:dyDescent="0.25"/>
  <cols>
    <col min="4" max="4" width="17.140625" bestFit="1" customWidth="1"/>
    <col min="5" max="5" width="15.140625" bestFit="1" customWidth="1"/>
    <col min="6" max="6" width="19" bestFit="1" customWidth="1"/>
    <col min="7" max="7" width="15.28515625" customWidth="1"/>
    <col min="8" max="8" width="19.140625" customWidth="1"/>
    <col min="9" max="9" width="12.85546875" bestFit="1" customWidth="1"/>
  </cols>
  <sheetData>
    <row r="2" spans="1:10" ht="24" x14ac:dyDescent="0.4">
      <c r="A2" s="5" t="s">
        <v>82</v>
      </c>
      <c r="B2" s="5"/>
      <c r="C2" s="5"/>
      <c r="D2" s="5"/>
      <c r="E2" s="5"/>
      <c r="F2" s="5"/>
      <c r="G2" s="5"/>
      <c r="H2" s="5"/>
      <c r="J2" s="3"/>
    </row>
    <row r="3" spans="1:10" ht="24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" x14ac:dyDescent="0.4">
      <c r="A4" s="74" t="s">
        <v>77</v>
      </c>
      <c r="B4" s="74"/>
      <c r="C4" s="74"/>
      <c r="D4" s="74"/>
      <c r="E4" s="74"/>
      <c r="F4" s="74"/>
      <c r="G4" s="74"/>
      <c r="H4" s="74"/>
      <c r="I4" s="74"/>
      <c r="J4" s="1"/>
    </row>
    <row r="5" spans="1:10" ht="24" x14ac:dyDescent="0.4">
      <c r="A5" s="74"/>
      <c r="B5" s="74"/>
      <c r="C5" s="74"/>
      <c r="D5" s="74"/>
      <c r="E5" s="74"/>
      <c r="F5" s="74"/>
      <c r="G5" s="74"/>
      <c r="H5" s="74"/>
      <c r="I5" s="74"/>
      <c r="J5" s="1"/>
    </row>
    <row r="6" spans="1:10" ht="24" x14ac:dyDescent="0.4">
      <c r="A6" s="5" t="s">
        <v>1</v>
      </c>
      <c r="B6" s="5"/>
      <c r="C6" s="5"/>
      <c r="D6" s="5"/>
      <c r="E6" s="5"/>
      <c r="F6" s="5"/>
      <c r="G6" s="1"/>
      <c r="H6" s="1"/>
      <c r="I6" s="4"/>
      <c r="J6" s="1"/>
    </row>
    <row r="7" spans="1:10" ht="24" x14ac:dyDescent="0.4">
      <c r="A7" s="1"/>
      <c r="B7" s="1"/>
      <c r="C7" s="1"/>
      <c r="D7" s="6" t="s">
        <v>2</v>
      </c>
      <c r="E7" s="6"/>
      <c r="F7" s="6" t="s">
        <v>3</v>
      </c>
      <c r="G7" s="1"/>
      <c r="H7" s="6" t="s">
        <v>4</v>
      </c>
      <c r="I7" s="6" t="s">
        <v>5</v>
      </c>
      <c r="J7" s="1"/>
    </row>
    <row r="8" spans="1:10" ht="24" x14ac:dyDescent="0.4">
      <c r="A8" s="1"/>
      <c r="B8" s="1"/>
      <c r="C8" s="1"/>
      <c r="D8" s="6" t="s">
        <v>6</v>
      </c>
      <c r="E8" s="6"/>
      <c r="F8" s="6" t="s">
        <v>6</v>
      </c>
      <c r="G8" s="1"/>
      <c r="H8" s="6" t="s">
        <v>6</v>
      </c>
      <c r="I8" s="1"/>
      <c r="J8" s="1"/>
    </row>
    <row r="9" spans="1:10" ht="24" x14ac:dyDescent="0.4">
      <c r="A9" s="1" t="s">
        <v>7</v>
      </c>
      <c r="B9" s="1"/>
      <c r="C9" s="6"/>
      <c r="D9" s="7">
        <v>355429</v>
      </c>
      <c r="E9" s="8"/>
      <c r="F9" s="9">
        <v>367400</v>
      </c>
      <c r="G9" s="10"/>
      <c r="H9" s="11">
        <f>D9-F9</f>
        <v>-11971</v>
      </c>
      <c r="I9" s="12">
        <f>H9/F9</f>
        <v>-3.2583015786608598E-2</v>
      </c>
      <c r="J9" s="1"/>
    </row>
    <row r="10" spans="1:10" ht="24" x14ac:dyDescent="0.4">
      <c r="A10" s="1"/>
      <c r="B10" s="1"/>
      <c r="C10" s="6"/>
      <c r="D10" s="7"/>
      <c r="E10" s="13"/>
      <c r="F10" s="9"/>
      <c r="G10" s="10"/>
      <c r="H10" s="10"/>
      <c r="I10" s="1"/>
      <c r="J10" s="1"/>
    </row>
    <row r="11" spans="1:10" ht="24" x14ac:dyDescent="0.4">
      <c r="A11" s="1" t="s">
        <v>8</v>
      </c>
      <c r="B11" s="1"/>
      <c r="C11" s="6"/>
      <c r="D11" s="14">
        <v>229731</v>
      </c>
      <c r="E11" s="8"/>
      <c r="F11" s="15">
        <v>256906</v>
      </c>
      <c r="G11" s="10"/>
      <c r="H11" s="16">
        <f>F11-D11</f>
        <v>27175</v>
      </c>
      <c r="I11" s="12">
        <f>H11/F11</f>
        <v>0.10577798883638373</v>
      </c>
      <c r="J11" s="1"/>
    </row>
    <row r="12" spans="1:10" ht="24" x14ac:dyDescent="0.4">
      <c r="A12" s="1"/>
      <c r="B12" s="1"/>
      <c r="C12" s="1"/>
      <c r="D12" s="7"/>
      <c r="E12" s="13"/>
      <c r="F12" s="9"/>
      <c r="G12" s="10"/>
      <c r="H12" s="10"/>
      <c r="I12" s="1"/>
      <c r="J12" s="1"/>
    </row>
    <row r="13" spans="1:10" ht="24" x14ac:dyDescent="0.4">
      <c r="A13" s="1"/>
      <c r="B13" s="1"/>
      <c r="C13" s="1"/>
      <c r="D13" s="7">
        <f>D9-D11</f>
        <v>125698</v>
      </c>
      <c r="E13" s="13"/>
      <c r="F13" s="9">
        <f>F9-F11</f>
        <v>110494</v>
      </c>
      <c r="G13" s="10"/>
      <c r="H13" s="11">
        <f>D13-F13</f>
        <v>15204</v>
      </c>
      <c r="I13" s="1"/>
      <c r="J13" s="1"/>
    </row>
    <row r="14" spans="1:10" ht="24" x14ac:dyDescent="0.4">
      <c r="A14" s="1"/>
      <c r="B14" s="1"/>
      <c r="C14" s="1"/>
      <c r="D14" s="7"/>
      <c r="E14" s="13"/>
      <c r="F14" s="9"/>
      <c r="G14" s="10"/>
      <c r="H14" s="10"/>
      <c r="I14" s="1"/>
      <c r="J14" s="1"/>
    </row>
    <row r="15" spans="1:10" ht="24" x14ac:dyDescent="0.4">
      <c r="A15" s="1" t="s">
        <v>9</v>
      </c>
      <c r="B15" s="1"/>
      <c r="C15" s="1"/>
      <c r="D15" s="7">
        <v>58096</v>
      </c>
      <c r="E15" s="13"/>
      <c r="F15" s="9">
        <v>69298</v>
      </c>
      <c r="G15" s="10"/>
      <c r="H15" s="11">
        <f>D15-F15</f>
        <v>-11202</v>
      </c>
      <c r="I15" s="12">
        <f>H15/F15</f>
        <v>-0.16164968685964962</v>
      </c>
      <c r="J15" s="1"/>
    </row>
    <row r="16" spans="1:10" ht="24" x14ac:dyDescent="0.4">
      <c r="A16" s="1"/>
      <c r="B16" s="1"/>
      <c r="C16" s="1"/>
      <c r="D16" s="7"/>
      <c r="E16" s="13"/>
      <c r="F16" s="9"/>
      <c r="G16" s="10"/>
      <c r="H16" s="10"/>
      <c r="I16" s="1"/>
      <c r="J16" s="1"/>
    </row>
    <row r="17" spans="1:10" ht="24.75" thickBot="1" x14ac:dyDescent="0.45">
      <c r="A17" s="1" t="s">
        <v>10</v>
      </c>
      <c r="B17" s="1"/>
      <c r="C17" s="1"/>
      <c r="D17" s="17">
        <f>D13-D15</f>
        <v>67602</v>
      </c>
      <c r="E17" s="13"/>
      <c r="F17" s="18">
        <f>F13-F15</f>
        <v>41196</v>
      </c>
      <c r="G17" s="10"/>
      <c r="H17" s="19">
        <f>D17-F17</f>
        <v>26406</v>
      </c>
      <c r="I17" s="12"/>
      <c r="J17" s="1"/>
    </row>
    <row r="18" spans="1:10" ht="24" x14ac:dyDescent="0.4">
      <c r="A18" s="1"/>
      <c r="B18" s="1"/>
      <c r="C18" s="1"/>
      <c r="D18" s="20"/>
      <c r="E18" s="13"/>
      <c r="F18" s="21"/>
      <c r="G18" s="10"/>
      <c r="H18" s="11"/>
      <c r="I18" s="1"/>
      <c r="J18" s="1"/>
    </row>
    <row r="19" spans="1:10" ht="24" x14ac:dyDescent="0.4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4" x14ac:dyDescent="0.4">
      <c r="A20" s="5" t="s">
        <v>78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24" x14ac:dyDescent="0.4">
      <c r="A21" s="1"/>
      <c r="B21" s="1"/>
      <c r="C21" s="1"/>
      <c r="D21" s="6" t="s">
        <v>2</v>
      </c>
      <c r="E21" s="6"/>
      <c r="F21" s="6" t="s">
        <v>3</v>
      </c>
      <c r="G21" s="1"/>
      <c r="H21" s="1" t="s">
        <v>4</v>
      </c>
      <c r="I21" s="1"/>
      <c r="J21" s="1"/>
    </row>
    <row r="22" spans="1:10" ht="24" x14ac:dyDescent="0.4">
      <c r="A22" s="1"/>
      <c r="B22" s="1"/>
      <c r="C22" s="1"/>
      <c r="D22" s="6" t="s">
        <v>6</v>
      </c>
      <c r="E22" s="6"/>
      <c r="F22" s="6" t="s">
        <v>6</v>
      </c>
      <c r="G22" s="1"/>
      <c r="H22" s="6" t="s">
        <v>6</v>
      </c>
      <c r="I22" s="1"/>
      <c r="J22" s="1"/>
    </row>
    <row r="23" spans="1:10" ht="24" x14ac:dyDescent="0.4">
      <c r="A23" s="1" t="s">
        <v>11</v>
      </c>
      <c r="B23" s="1"/>
      <c r="C23" s="1"/>
      <c r="D23" s="7">
        <v>19819</v>
      </c>
      <c r="E23" s="9"/>
      <c r="F23" s="9">
        <v>8361</v>
      </c>
      <c r="G23" s="9"/>
      <c r="H23" s="9">
        <f>D23-F23</f>
        <v>11458</v>
      </c>
      <c r="I23" s="1"/>
      <c r="J23" s="1"/>
    </row>
    <row r="24" spans="1:10" ht="24" x14ac:dyDescent="0.4">
      <c r="A24" s="1"/>
      <c r="B24" s="1"/>
      <c r="C24" s="1"/>
      <c r="D24" s="7"/>
      <c r="E24" s="9"/>
      <c r="F24" s="9"/>
      <c r="G24" s="9"/>
      <c r="H24" s="9"/>
      <c r="I24" s="1"/>
      <c r="J24" s="1"/>
    </row>
    <row r="25" spans="1:10" ht="24" x14ac:dyDescent="0.4">
      <c r="A25" s="1" t="s">
        <v>12</v>
      </c>
      <c r="B25" s="1"/>
      <c r="C25" s="1"/>
      <c r="D25" s="7">
        <v>35436</v>
      </c>
      <c r="E25" s="9"/>
      <c r="F25" s="9">
        <v>23188</v>
      </c>
      <c r="G25" s="9"/>
      <c r="H25" s="9">
        <f>D25-F25</f>
        <v>12248</v>
      </c>
      <c r="I25" s="1"/>
      <c r="J25" s="1"/>
    </row>
    <row r="26" spans="1:10" ht="24" x14ac:dyDescent="0.4">
      <c r="A26" s="1"/>
      <c r="B26" s="1"/>
      <c r="C26" s="1"/>
      <c r="D26" s="7"/>
      <c r="E26" s="9"/>
      <c r="F26" s="9"/>
      <c r="G26" s="9"/>
      <c r="H26" s="9"/>
      <c r="I26" s="1"/>
      <c r="J26" s="1"/>
    </row>
    <row r="27" spans="1:10" ht="24" x14ac:dyDescent="0.4">
      <c r="A27" s="1" t="s">
        <v>13</v>
      </c>
      <c r="B27" s="1"/>
      <c r="C27" s="1"/>
      <c r="D27" s="7">
        <v>12347</v>
      </c>
      <c r="E27" s="9"/>
      <c r="F27" s="9">
        <v>9647</v>
      </c>
      <c r="G27" s="9"/>
      <c r="H27" s="9">
        <f>D27-F27</f>
        <v>2700</v>
      </c>
      <c r="I27" s="1"/>
      <c r="J27" s="1"/>
    </row>
    <row r="28" spans="1:10" ht="24" x14ac:dyDescent="0.4">
      <c r="A28" s="1"/>
      <c r="B28" s="1"/>
      <c r="C28" s="1"/>
      <c r="D28" s="7"/>
      <c r="E28" s="9"/>
      <c r="F28" s="9"/>
      <c r="G28" s="9"/>
      <c r="H28" s="9"/>
      <c r="I28" s="1"/>
      <c r="J28" s="1"/>
    </row>
    <row r="29" spans="1:10" ht="24.75" thickBot="1" x14ac:dyDescent="0.45">
      <c r="A29" s="1" t="s">
        <v>14</v>
      </c>
      <c r="B29" s="1"/>
      <c r="C29" s="1"/>
      <c r="D29" s="17">
        <f>SUM(D23:D27)</f>
        <v>67602</v>
      </c>
      <c r="E29" s="13"/>
      <c r="F29" s="18">
        <f>SUM(F23:F27)</f>
        <v>41196</v>
      </c>
      <c r="G29" s="10"/>
      <c r="H29" s="19">
        <f>SUM(H23:H27)</f>
        <v>26406</v>
      </c>
      <c r="I29" s="1"/>
      <c r="J29" s="1"/>
    </row>
    <row r="30" spans="1:10" ht="24" x14ac:dyDescent="0.4">
      <c r="A30" s="1"/>
      <c r="B30" s="1"/>
      <c r="C30" s="1"/>
      <c r="D30" s="20"/>
      <c r="E30" s="13"/>
      <c r="F30" s="21"/>
      <c r="G30" s="10"/>
      <c r="H30" s="11"/>
      <c r="I30" s="1"/>
      <c r="J30" s="1"/>
    </row>
    <row r="31" spans="1:10" ht="24" x14ac:dyDescent="0.4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4" x14ac:dyDescent="0.4">
      <c r="A32" s="76" t="s">
        <v>15</v>
      </c>
      <c r="B32" s="76"/>
      <c r="C32" s="76"/>
      <c r="D32" s="76"/>
      <c r="E32" s="76"/>
      <c r="F32" s="76"/>
      <c r="G32" s="76"/>
      <c r="H32" s="76"/>
      <c r="I32" s="76"/>
      <c r="J32" s="1"/>
    </row>
    <row r="33" spans="1:10" ht="24" x14ac:dyDescent="0.4">
      <c r="A33" s="22"/>
      <c r="B33" s="22"/>
      <c r="C33" s="22"/>
      <c r="D33" s="22"/>
      <c r="E33" s="22"/>
      <c r="F33" s="22"/>
      <c r="G33" s="22"/>
      <c r="H33" s="22"/>
      <c r="I33" s="22"/>
      <c r="J33" s="1"/>
    </row>
    <row r="34" spans="1:10" ht="24" x14ac:dyDescent="0.4">
      <c r="A34" s="23" t="s">
        <v>83</v>
      </c>
      <c r="B34" s="23"/>
      <c r="C34" s="23"/>
      <c r="D34" s="23"/>
      <c r="E34" s="23"/>
      <c r="F34" s="23"/>
      <c r="G34" s="23"/>
      <c r="H34" s="23"/>
      <c r="I34" s="23"/>
      <c r="J34" s="1"/>
    </row>
    <row r="35" spans="1:10" ht="24" x14ac:dyDescent="0.4">
      <c r="A35" s="23"/>
      <c r="B35" s="23"/>
      <c r="C35" s="23"/>
      <c r="D35" s="23"/>
      <c r="E35" s="23"/>
      <c r="F35" s="23"/>
      <c r="G35" s="23"/>
      <c r="H35" s="23"/>
      <c r="I35" s="23"/>
      <c r="J35" s="1"/>
    </row>
    <row r="36" spans="1:10" ht="24" x14ac:dyDescent="0.4">
      <c r="A36" s="23"/>
      <c r="B36" s="23" t="s">
        <v>88</v>
      </c>
      <c r="C36" s="23"/>
      <c r="D36" s="23"/>
      <c r="E36" s="23"/>
      <c r="F36" s="23"/>
      <c r="G36" s="23"/>
      <c r="H36" s="23"/>
      <c r="I36" s="23"/>
      <c r="J36" s="1"/>
    </row>
    <row r="37" spans="1:10" ht="24" x14ac:dyDescent="0.4">
      <c r="A37" s="75" t="s">
        <v>86</v>
      </c>
      <c r="B37" s="75"/>
      <c r="C37" s="75"/>
      <c r="D37" s="75"/>
      <c r="E37" s="75"/>
      <c r="F37" s="75"/>
      <c r="G37" s="75"/>
      <c r="H37" s="75"/>
      <c r="I37" s="75"/>
      <c r="J37" s="1"/>
    </row>
    <row r="38" spans="1:10" ht="24" x14ac:dyDescent="0.4">
      <c r="A38" s="25" t="s">
        <v>87</v>
      </c>
      <c r="B38" s="25"/>
      <c r="C38" s="25"/>
      <c r="D38" s="25"/>
      <c r="E38" s="25"/>
      <c r="F38" s="25"/>
      <c r="G38" s="24"/>
      <c r="H38" s="24"/>
      <c r="I38" s="24"/>
      <c r="J38" s="1"/>
    </row>
    <row r="39" spans="1:10" ht="24" x14ac:dyDescent="0.4">
      <c r="A39" s="25"/>
      <c r="B39" s="25"/>
      <c r="C39" s="25"/>
      <c r="D39" s="25"/>
      <c r="E39" s="25"/>
      <c r="F39" s="25"/>
      <c r="G39" s="24"/>
      <c r="H39" s="24"/>
      <c r="I39" s="24"/>
      <c r="J39" s="1"/>
    </row>
    <row r="40" spans="1:10" ht="24" x14ac:dyDescent="0.4">
      <c r="A40" s="25"/>
      <c r="B40" s="25" t="s">
        <v>84</v>
      </c>
      <c r="C40" s="25"/>
      <c r="D40" s="25"/>
      <c r="E40" s="25"/>
      <c r="F40" s="25"/>
      <c r="G40" s="24"/>
      <c r="H40" s="24"/>
      <c r="I40" s="24"/>
      <c r="J40" s="1"/>
    </row>
    <row r="41" spans="1:10" ht="24" x14ac:dyDescent="0.4">
      <c r="A41" s="25"/>
      <c r="B41" s="25" t="s">
        <v>85</v>
      </c>
      <c r="C41" s="25"/>
      <c r="D41" s="25"/>
      <c r="E41" s="25"/>
      <c r="F41" s="25"/>
      <c r="G41" s="24"/>
      <c r="H41" s="24"/>
      <c r="I41" s="24"/>
      <c r="J41" s="1"/>
    </row>
    <row r="42" spans="1:10" ht="24" x14ac:dyDescent="0.4">
      <c r="A42" s="25"/>
      <c r="B42" s="25"/>
      <c r="C42" s="25"/>
      <c r="D42" s="25"/>
      <c r="E42" s="25"/>
      <c r="F42" s="25"/>
      <c r="G42" s="24"/>
      <c r="H42" s="24"/>
      <c r="I42" s="24"/>
      <c r="J42" s="1"/>
    </row>
    <row r="43" spans="1:10" ht="24" x14ac:dyDescent="0.4">
      <c r="A43" s="75" t="s">
        <v>89</v>
      </c>
      <c r="B43" s="75"/>
      <c r="C43" s="75"/>
      <c r="D43" s="75"/>
      <c r="E43" s="75"/>
      <c r="F43" s="75"/>
      <c r="G43" s="75"/>
      <c r="H43" s="75"/>
      <c r="I43" s="75"/>
      <c r="J43" s="1"/>
    </row>
    <row r="44" spans="1:10" ht="24" x14ac:dyDescent="0.4">
      <c r="A44" s="25"/>
      <c r="B44" s="25"/>
      <c r="C44" s="25"/>
      <c r="D44" s="25"/>
      <c r="E44" s="25"/>
      <c r="F44" s="25"/>
      <c r="G44" s="25"/>
      <c r="H44" s="25"/>
      <c r="I44" s="25"/>
      <c r="J44" s="1"/>
    </row>
    <row r="45" spans="1:10" ht="24" x14ac:dyDescent="0.4">
      <c r="A45" s="25"/>
      <c r="B45" s="25" t="s">
        <v>92</v>
      </c>
      <c r="C45" s="25"/>
      <c r="D45" s="25"/>
      <c r="E45" s="25"/>
      <c r="F45" s="25"/>
      <c r="G45" s="25"/>
      <c r="H45" s="25"/>
      <c r="I45" s="25"/>
      <c r="J45" s="1"/>
    </row>
    <row r="46" spans="1:10" ht="24" x14ac:dyDescent="0.4">
      <c r="A46" s="25"/>
      <c r="B46" s="25"/>
      <c r="C46" s="25"/>
      <c r="D46" s="25"/>
      <c r="E46" s="25"/>
      <c r="F46" s="58" t="s">
        <v>6</v>
      </c>
      <c r="G46" s="58" t="s">
        <v>6</v>
      </c>
      <c r="H46" s="58" t="s">
        <v>6</v>
      </c>
      <c r="I46" s="25"/>
      <c r="J46" s="1"/>
    </row>
    <row r="47" spans="1:10" ht="24" x14ac:dyDescent="0.4">
      <c r="A47" s="25"/>
      <c r="B47" s="25"/>
      <c r="C47" s="25"/>
      <c r="D47" s="25"/>
      <c r="E47" s="25"/>
      <c r="F47" s="64" t="s">
        <v>2</v>
      </c>
      <c r="G47" s="64" t="s">
        <v>3</v>
      </c>
      <c r="H47" s="64" t="s">
        <v>30</v>
      </c>
      <c r="I47" s="25"/>
      <c r="J47" s="1"/>
    </row>
    <row r="48" spans="1:10" ht="24" x14ac:dyDescent="0.4">
      <c r="A48" s="25"/>
      <c r="B48" s="25"/>
      <c r="C48" s="25"/>
      <c r="D48" s="25" t="s">
        <v>11</v>
      </c>
      <c r="E48" s="25"/>
      <c r="F48" s="59">
        <v>2399</v>
      </c>
      <c r="G48" s="59">
        <v>10370</v>
      </c>
      <c r="H48" s="60">
        <f>F48-G48</f>
        <v>-7971</v>
      </c>
      <c r="I48" s="25"/>
      <c r="J48" s="1"/>
    </row>
    <row r="49" spans="1:10" ht="24" x14ac:dyDescent="0.4">
      <c r="A49" s="25"/>
      <c r="B49" s="25"/>
      <c r="C49" s="25"/>
      <c r="D49" s="25" t="s">
        <v>90</v>
      </c>
      <c r="E49" s="25"/>
      <c r="F49" s="59">
        <v>5159</v>
      </c>
      <c r="G49" s="59">
        <v>17940</v>
      </c>
      <c r="H49" s="60">
        <f t="shared" ref="H49:H50" si="0">F49-G49</f>
        <v>-12781</v>
      </c>
      <c r="I49" s="25"/>
      <c r="J49" s="1"/>
    </row>
    <row r="50" spans="1:10" ht="24" x14ac:dyDescent="0.4">
      <c r="A50" s="25"/>
      <c r="B50" s="30"/>
      <c r="C50" s="28"/>
      <c r="D50" s="30" t="s">
        <v>91</v>
      </c>
      <c r="E50" s="57"/>
      <c r="F50" s="63">
        <v>8508</v>
      </c>
      <c r="G50" s="63">
        <v>8755</v>
      </c>
      <c r="H50" s="61">
        <f t="shared" si="0"/>
        <v>-247</v>
      </c>
      <c r="I50" s="26"/>
      <c r="J50" s="36"/>
    </row>
    <row r="51" spans="1:10" ht="24" x14ac:dyDescent="0.4">
      <c r="A51" s="25"/>
      <c r="B51" s="30"/>
      <c r="C51" s="28"/>
      <c r="D51" s="30"/>
      <c r="E51" s="57"/>
      <c r="F51" s="62">
        <f>F48+F49+F50</f>
        <v>16066</v>
      </c>
      <c r="G51" s="62">
        <f t="shared" ref="G51:H51" si="1">G48+G49+G50</f>
        <v>37065</v>
      </c>
      <c r="H51" s="62">
        <f t="shared" si="1"/>
        <v>-20999</v>
      </c>
      <c r="I51" s="26"/>
      <c r="J51" s="36"/>
    </row>
    <row r="52" spans="1:10" ht="24" x14ac:dyDescent="0.4">
      <c r="A52" s="25"/>
      <c r="B52" s="30"/>
      <c r="C52" s="28"/>
      <c r="D52" s="30"/>
      <c r="E52" s="57"/>
      <c r="F52" s="65"/>
      <c r="G52" s="65"/>
      <c r="H52" s="65"/>
      <c r="I52" s="26"/>
      <c r="J52" s="36"/>
    </row>
    <row r="53" spans="1:10" ht="24" x14ac:dyDescent="0.4">
      <c r="A53" s="25"/>
      <c r="B53" s="30"/>
      <c r="C53" s="28"/>
      <c r="D53" s="30"/>
      <c r="E53" s="57"/>
      <c r="F53" s="65"/>
      <c r="G53" s="65"/>
      <c r="H53" s="65"/>
      <c r="I53" s="26"/>
      <c r="J53" s="36"/>
    </row>
    <row r="54" spans="1:10" ht="24" x14ac:dyDescent="0.4">
      <c r="A54" s="25"/>
      <c r="B54" s="25" t="s">
        <v>94</v>
      </c>
      <c r="C54" s="25"/>
      <c r="D54" s="25"/>
      <c r="E54" s="25"/>
      <c r="F54" s="25"/>
      <c r="G54" s="25"/>
      <c r="H54" s="25"/>
      <c r="I54" s="26"/>
      <c r="J54" s="36"/>
    </row>
    <row r="55" spans="1:10" ht="24" x14ac:dyDescent="0.4">
      <c r="A55" s="25"/>
      <c r="B55" s="25"/>
      <c r="C55" s="25"/>
      <c r="D55" s="25"/>
      <c r="E55" s="25"/>
      <c r="F55" s="58" t="s">
        <v>6</v>
      </c>
      <c r="G55" s="58" t="s">
        <v>6</v>
      </c>
      <c r="H55" s="58" t="s">
        <v>6</v>
      </c>
      <c r="I55" s="26"/>
      <c r="J55" s="36"/>
    </row>
    <row r="56" spans="1:10" ht="24" x14ac:dyDescent="0.4">
      <c r="A56" s="25"/>
      <c r="B56" s="25"/>
      <c r="C56" s="25"/>
      <c r="D56" s="25"/>
      <c r="E56" s="25"/>
      <c r="F56" s="64" t="s">
        <v>2</v>
      </c>
      <c r="G56" s="64" t="s">
        <v>3</v>
      </c>
      <c r="H56" s="64" t="s">
        <v>30</v>
      </c>
      <c r="I56" s="26"/>
      <c r="J56" s="36"/>
    </row>
    <row r="57" spans="1:10" ht="24" x14ac:dyDescent="0.4">
      <c r="A57" s="25"/>
      <c r="B57" s="25"/>
      <c r="C57" s="25"/>
      <c r="D57" s="25" t="s">
        <v>11</v>
      </c>
      <c r="E57" s="25"/>
      <c r="F57" s="59">
        <v>2399</v>
      </c>
      <c r="G57" s="59">
        <v>10370</v>
      </c>
      <c r="H57" s="60">
        <f>F57-G57</f>
        <v>-7971</v>
      </c>
      <c r="I57" s="26"/>
      <c r="J57" s="36"/>
    </row>
    <row r="58" spans="1:10" ht="24" x14ac:dyDescent="0.4">
      <c r="A58" s="25"/>
      <c r="B58" s="25"/>
      <c r="C58" s="25"/>
      <c r="D58" s="25" t="s">
        <v>90</v>
      </c>
      <c r="E58" s="25"/>
      <c r="F58" s="59">
        <v>5159</v>
      </c>
      <c r="G58" s="59">
        <v>17940</v>
      </c>
      <c r="H58" s="60">
        <f t="shared" ref="H58:H59" si="2">F58-G58</f>
        <v>-12781</v>
      </c>
      <c r="I58" s="26"/>
      <c r="J58" s="36"/>
    </row>
    <row r="59" spans="1:10" ht="24" x14ac:dyDescent="0.4">
      <c r="A59" s="25"/>
      <c r="B59" s="30"/>
      <c r="C59" s="28"/>
      <c r="D59" s="30" t="s">
        <v>91</v>
      </c>
      <c r="E59" s="57"/>
      <c r="F59" s="63">
        <v>8508</v>
      </c>
      <c r="G59" s="63">
        <v>8755</v>
      </c>
      <c r="H59" s="61">
        <f t="shared" si="2"/>
        <v>-247</v>
      </c>
      <c r="I59" s="26"/>
      <c r="J59" s="36"/>
    </row>
    <row r="60" spans="1:10" ht="24" x14ac:dyDescent="0.4">
      <c r="A60" s="25"/>
      <c r="B60" s="30"/>
      <c r="C60" s="28"/>
      <c r="D60" s="30"/>
      <c r="E60" s="57"/>
      <c r="F60" s="62">
        <f>F57+F58+F59</f>
        <v>16066</v>
      </c>
      <c r="G60" s="62">
        <f t="shared" ref="G60" si="3">G57+G58+G59</f>
        <v>37065</v>
      </c>
      <c r="H60" s="62">
        <f t="shared" ref="H60" si="4">H57+H58+H59</f>
        <v>-20999</v>
      </c>
      <c r="I60" s="26"/>
      <c r="J60" s="36"/>
    </row>
    <row r="61" spans="1:10" ht="24" x14ac:dyDescent="0.4">
      <c r="A61" s="25"/>
      <c r="B61" s="30"/>
      <c r="C61" s="28"/>
      <c r="D61" s="30"/>
      <c r="E61" s="57"/>
      <c r="F61" s="65"/>
      <c r="G61" s="65"/>
      <c r="H61" s="65"/>
      <c r="I61" s="26"/>
      <c r="J61" s="36"/>
    </row>
    <row r="62" spans="1:10" ht="24" x14ac:dyDescent="0.4">
      <c r="A62" s="25"/>
      <c r="B62" s="30"/>
      <c r="C62" s="28"/>
      <c r="D62" s="30"/>
      <c r="E62" s="57"/>
      <c r="F62" s="65"/>
      <c r="G62" s="65"/>
      <c r="H62" s="65"/>
      <c r="I62" s="26"/>
      <c r="J62" s="36"/>
    </row>
    <row r="63" spans="1:10" ht="24" x14ac:dyDescent="0.4">
      <c r="A63" s="25"/>
      <c r="B63" s="25" t="s">
        <v>95</v>
      </c>
      <c r="C63" s="25"/>
      <c r="D63" s="25"/>
      <c r="E63" s="25"/>
      <c r="F63" s="25"/>
      <c r="G63" s="25"/>
      <c r="H63" s="25"/>
      <c r="I63" s="26"/>
      <c r="J63" s="36"/>
    </row>
    <row r="64" spans="1:10" ht="24" x14ac:dyDescent="0.4">
      <c r="A64" s="25"/>
      <c r="B64" s="25"/>
      <c r="C64" s="25"/>
      <c r="D64" s="25"/>
      <c r="E64" s="25"/>
      <c r="F64" s="58" t="s">
        <v>6</v>
      </c>
      <c r="G64" s="58" t="s">
        <v>6</v>
      </c>
      <c r="H64" s="58" t="s">
        <v>6</v>
      </c>
      <c r="I64" s="26"/>
      <c r="J64" s="36"/>
    </row>
    <row r="65" spans="1:10" ht="24" x14ac:dyDescent="0.4">
      <c r="A65" s="25"/>
      <c r="B65" s="25"/>
      <c r="C65" s="25"/>
      <c r="D65" s="25"/>
      <c r="E65" s="25"/>
      <c r="F65" s="64" t="s">
        <v>2</v>
      </c>
      <c r="G65" s="64" t="s">
        <v>3</v>
      </c>
      <c r="H65" s="64" t="s">
        <v>30</v>
      </c>
      <c r="I65" s="26"/>
      <c r="J65" s="36"/>
    </row>
    <row r="66" spans="1:10" ht="24" x14ac:dyDescent="0.4">
      <c r="A66" s="25"/>
      <c r="B66" s="25"/>
      <c r="C66" s="25"/>
      <c r="D66" s="25" t="s">
        <v>11</v>
      </c>
      <c r="E66" s="25"/>
      <c r="F66" s="59">
        <v>2399</v>
      </c>
      <c r="G66" s="59">
        <v>10370</v>
      </c>
      <c r="H66" s="60">
        <f>F66-G66</f>
        <v>-7971</v>
      </c>
      <c r="I66" s="26"/>
      <c r="J66" s="36"/>
    </row>
    <row r="67" spans="1:10" ht="24" x14ac:dyDescent="0.4">
      <c r="A67" s="25"/>
      <c r="B67" s="25"/>
      <c r="C67" s="25"/>
      <c r="D67" s="25" t="s">
        <v>90</v>
      </c>
      <c r="E67" s="25"/>
      <c r="F67" s="59">
        <v>5159</v>
      </c>
      <c r="G67" s="59">
        <v>17940</v>
      </c>
      <c r="H67" s="60">
        <f t="shared" ref="H67:H68" si="5">F67-G67</f>
        <v>-12781</v>
      </c>
      <c r="I67" s="26"/>
      <c r="J67" s="36"/>
    </row>
    <row r="68" spans="1:10" ht="24" x14ac:dyDescent="0.4">
      <c r="A68" s="25"/>
      <c r="B68" s="30"/>
      <c r="C68" s="28"/>
      <c r="D68" s="30" t="s">
        <v>91</v>
      </c>
      <c r="E68" s="57"/>
      <c r="F68" s="63">
        <v>8508</v>
      </c>
      <c r="G68" s="63">
        <v>8755</v>
      </c>
      <c r="H68" s="61">
        <f t="shared" si="5"/>
        <v>-247</v>
      </c>
      <c r="I68" s="26"/>
      <c r="J68" s="36"/>
    </row>
    <row r="69" spans="1:10" ht="24" x14ac:dyDescent="0.4">
      <c r="A69" s="25"/>
      <c r="B69" s="30"/>
      <c r="C69" s="28"/>
      <c r="D69" s="30"/>
      <c r="E69" s="57"/>
      <c r="F69" s="62">
        <f>F66+F67+F68</f>
        <v>16066</v>
      </c>
      <c r="G69" s="62">
        <f t="shared" ref="G69" si="6">G66+G67+G68</f>
        <v>37065</v>
      </c>
      <c r="H69" s="62">
        <f t="shared" ref="H69" si="7">H66+H67+H68</f>
        <v>-20999</v>
      </c>
      <c r="I69" s="26"/>
      <c r="J69" s="36"/>
    </row>
    <row r="70" spans="1:10" ht="24" x14ac:dyDescent="0.4">
      <c r="A70" s="25"/>
      <c r="B70" s="30"/>
      <c r="C70" s="28"/>
      <c r="D70" s="30"/>
      <c r="E70" s="57"/>
      <c r="F70" s="26"/>
      <c r="G70" s="26"/>
      <c r="H70" s="26"/>
      <c r="I70" s="26"/>
      <c r="J70" s="36"/>
    </row>
    <row r="71" spans="1:10" ht="24" x14ac:dyDescent="0.4">
      <c r="A71" s="25"/>
      <c r="B71" s="30"/>
      <c r="C71" s="28"/>
      <c r="D71" s="30"/>
      <c r="E71" s="57"/>
      <c r="F71" s="26"/>
      <c r="G71" s="26"/>
      <c r="H71" s="26"/>
      <c r="I71" s="26"/>
      <c r="J71" s="36"/>
    </row>
    <row r="72" spans="1:10" ht="24" x14ac:dyDescent="0.4">
      <c r="A72" s="24"/>
      <c r="B72" s="29"/>
      <c r="C72" s="31"/>
      <c r="D72" s="29"/>
      <c r="E72" s="34"/>
      <c r="F72" s="35"/>
      <c r="G72" s="35"/>
      <c r="H72" s="35"/>
      <c r="I72" s="35"/>
      <c r="J72" s="1"/>
    </row>
    <row r="73" spans="1:10" ht="24" customHeight="1" x14ac:dyDescent="0.4">
      <c r="A73" s="79" t="s">
        <v>93</v>
      </c>
      <c r="B73" s="79"/>
      <c r="C73" s="79"/>
      <c r="D73" s="79"/>
      <c r="E73" s="79"/>
      <c r="F73" s="79"/>
      <c r="G73" s="79"/>
      <c r="H73" s="79"/>
      <c r="I73" s="79"/>
      <c r="J73" s="1"/>
    </row>
    <row r="74" spans="1:10" ht="24" x14ac:dyDescent="0.4">
      <c r="A74" s="10" t="s">
        <v>68</v>
      </c>
      <c r="B74" s="38"/>
      <c r="C74" s="38"/>
      <c r="D74" s="38"/>
      <c r="E74" s="38"/>
      <c r="F74" s="38"/>
      <c r="G74" s="38"/>
      <c r="H74" s="38"/>
      <c r="I74" s="37"/>
      <c r="J74" s="1"/>
    </row>
    <row r="75" spans="1:10" ht="24" x14ac:dyDescent="0.4">
      <c r="A75" s="10" t="s">
        <v>69</v>
      </c>
      <c r="B75" s="10"/>
      <c r="C75" s="10"/>
      <c r="D75" s="38"/>
      <c r="E75" s="38"/>
      <c r="F75" s="38"/>
      <c r="G75" s="38"/>
      <c r="H75" s="38"/>
      <c r="I75" s="37"/>
      <c r="J75" s="1"/>
    </row>
    <row r="76" spans="1:10" ht="24" x14ac:dyDescent="0.4">
      <c r="A76" s="10" t="s">
        <v>70</v>
      </c>
      <c r="B76" s="10"/>
      <c r="C76" s="10"/>
      <c r="D76" s="38"/>
      <c r="E76" s="38"/>
      <c r="F76" s="38"/>
      <c r="G76" s="38"/>
      <c r="H76" s="38"/>
      <c r="I76" s="37"/>
      <c r="J76" s="1"/>
    </row>
    <row r="77" spans="1:10" ht="24" x14ac:dyDescent="0.4">
      <c r="A77" s="38"/>
      <c r="B77" s="38"/>
      <c r="C77" s="38"/>
      <c r="D77" s="38"/>
      <c r="E77" s="38"/>
      <c r="F77" s="38"/>
      <c r="G77" s="38"/>
      <c r="H77" s="38"/>
      <c r="I77" s="37"/>
      <c r="J77" s="1"/>
    </row>
    <row r="78" spans="1:10" ht="24" x14ac:dyDescent="0.4">
      <c r="A78" s="80" t="s">
        <v>71</v>
      </c>
      <c r="B78" s="80"/>
      <c r="C78" s="80"/>
      <c r="D78" s="80"/>
      <c r="E78" s="80"/>
      <c r="F78" s="80"/>
      <c r="G78" s="80"/>
      <c r="H78" s="80"/>
      <c r="I78" s="80"/>
      <c r="J78" s="36"/>
    </row>
    <row r="79" spans="1:10" ht="24" x14ac:dyDescent="0.4">
      <c r="A79" s="75"/>
      <c r="B79" s="75"/>
      <c r="C79" s="75"/>
      <c r="D79" s="75"/>
      <c r="E79" s="75"/>
      <c r="F79" s="75"/>
      <c r="G79" s="75"/>
      <c r="H79" s="75"/>
      <c r="I79" s="75"/>
      <c r="J79" s="1"/>
    </row>
    <row r="80" spans="1:10" ht="24" x14ac:dyDescent="0.4">
      <c r="A80" s="75"/>
      <c r="B80" s="75"/>
      <c r="C80" s="75"/>
      <c r="D80" s="75"/>
      <c r="E80" s="75"/>
      <c r="F80" s="75"/>
      <c r="G80" s="75"/>
      <c r="H80" s="75"/>
      <c r="I80" s="75"/>
      <c r="J80" s="1"/>
    </row>
    <row r="81" spans="1:10" ht="24" x14ac:dyDescent="0.4">
      <c r="A81" s="24"/>
      <c r="B81" s="24"/>
      <c r="C81" s="24"/>
      <c r="D81" s="24"/>
      <c r="E81" s="24"/>
      <c r="F81" s="24"/>
      <c r="G81" s="24"/>
      <c r="H81" s="24"/>
      <c r="I81" s="24"/>
      <c r="J81" s="1"/>
    </row>
    <row r="82" spans="1:10" ht="24" x14ac:dyDescent="0.4">
      <c r="A82" s="26" t="s">
        <v>72</v>
      </c>
      <c r="B82" s="26"/>
      <c r="C82" s="26"/>
      <c r="D82" s="26"/>
      <c r="E82" s="26"/>
      <c r="F82" s="24"/>
      <c r="G82" s="24"/>
      <c r="H82" s="24"/>
      <c r="I82" s="24"/>
      <c r="J82" s="1"/>
    </row>
    <row r="83" spans="1:10" ht="24" x14ac:dyDescent="0.4">
      <c r="A83" s="25" t="s">
        <v>58</v>
      </c>
      <c r="B83" s="25"/>
      <c r="C83" s="27"/>
      <c r="D83" s="24"/>
      <c r="E83" s="50">
        <f>417+2076</f>
        <v>2493</v>
      </c>
      <c r="F83" s="24"/>
      <c r="G83" s="24"/>
      <c r="H83" s="24"/>
      <c r="I83" s="24"/>
      <c r="J83" s="1"/>
    </row>
    <row r="84" spans="1:10" ht="24" x14ac:dyDescent="0.4">
      <c r="A84" s="25" t="s">
        <v>74</v>
      </c>
      <c r="B84" s="25"/>
      <c r="C84" s="27"/>
      <c r="D84" s="24"/>
      <c r="E84" s="50">
        <v>1440</v>
      </c>
      <c r="F84" s="24"/>
      <c r="G84" s="24"/>
      <c r="H84" s="24"/>
      <c r="I84" s="24"/>
      <c r="J84" s="1"/>
    </row>
    <row r="85" spans="1:10" ht="24" x14ac:dyDescent="0.4">
      <c r="A85" s="25" t="s">
        <v>73</v>
      </c>
      <c r="B85" s="25"/>
      <c r="C85" s="27"/>
      <c r="D85" s="24"/>
      <c r="E85" s="50">
        <v>362</v>
      </c>
      <c r="F85" s="24"/>
      <c r="G85" s="24"/>
      <c r="H85" s="24"/>
      <c r="I85" s="24"/>
      <c r="J85" s="1"/>
    </row>
    <row r="86" spans="1:10" ht="24" x14ac:dyDescent="0.4">
      <c r="A86" s="25" t="s">
        <v>59</v>
      </c>
      <c r="B86" s="25"/>
      <c r="C86" s="25"/>
      <c r="D86" s="25"/>
      <c r="E86" s="50">
        <v>2444</v>
      </c>
      <c r="F86" s="24"/>
      <c r="G86" s="24"/>
      <c r="H86" s="24"/>
      <c r="I86" s="24"/>
      <c r="J86" s="1"/>
    </row>
    <row r="87" spans="1:10" ht="24" x14ac:dyDescent="0.4">
      <c r="A87" s="25" t="s">
        <v>60</v>
      </c>
      <c r="B87" s="25"/>
      <c r="C87" s="25"/>
      <c r="D87" s="24"/>
      <c r="E87" s="51">
        <v>2134</v>
      </c>
      <c r="F87" s="24"/>
      <c r="G87" s="24"/>
      <c r="H87" s="24"/>
      <c r="I87" s="24"/>
      <c r="J87" s="1"/>
    </row>
    <row r="88" spans="1:10" ht="24" x14ac:dyDescent="0.4">
      <c r="A88" s="25"/>
      <c r="B88" s="25"/>
      <c r="C88" s="25"/>
      <c r="D88" s="24"/>
      <c r="E88" s="51"/>
      <c r="F88" s="24"/>
      <c r="G88" s="24"/>
      <c r="H88" s="24"/>
      <c r="I88" s="24"/>
      <c r="J88" s="1"/>
    </row>
    <row r="89" spans="1:10" ht="24" x14ac:dyDescent="0.4">
      <c r="A89" s="25"/>
      <c r="B89" s="25"/>
      <c r="C89" s="25"/>
      <c r="D89" s="25"/>
      <c r="E89" s="52"/>
      <c r="F89" s="24"/>
      <c r="G89" s="24"/>
      <c r="H89" s="24"/>
      <c r="I89" s="24"/>
      <c r="J89" s="1"/>
    </row>
    <row r="90" spans="1:10" ht="24" x14ac:dyDescent="0.4">
      <c r="A90" s="26" t="s">
        <v>19</v>
      </c>
      <c r="B90" s="26"/>
      <c r="C90" s="26"/>
      <c r="D90" s="26"/>
      <c r="E90" s="26"/>
      <c r="F90" s="26"/>
      <c r="G90" s="26"/>
      <c r="H90" s="26"/>
      <c r="I90" s="26"/>
      <c r="J90" s="1"/>
    </row>
    <row r="91" spans="1:10" ht="24" x14ac:dyDescent="0.4">
      <c r="A91" s="25" t="s">
        <v>20</v>
      </c>
      <c r="B91" s="25"/>
      <c r="C91" s="25"/>
      <c r="D91" s="25"/>
      <c r="E91" s="25"/>
      <c r="F91" s="25"/>
      <c r="G91" s="25"/>
      <c r="H91" s="25"/>
      <c r="I91" s="24"/>
      <c r="J91" s="1"/>
    </row>
    <row r="92" spans="1:10" ht="24" x14ac:dyDescent="0.4">
      <c r="A92" s="25" t="s">
        <v>21</v>
      </c>
      <c r="B92" s="25"/>
      <c r="C92" s="25"/>
      <c r="D92" s="25"/>
      <c r="E92" s="25"/>
      <c r="F92" s="24"/>
      <c r="G92" s="24"/>
      <c r="H92" s="24"/>
      <c r="I92" s="24"/>
      <c r="J92" s="1"/>
    </row>
    <row r="93" spans="1:10" ht="24" x14ac:dyDescent="0.4">
      <c r="A93" s="25" t="s">
        <v>22</v>
      </c>
      <c r="B93" s="25"/>
      <c r="C93" s="25"/>
      <c r="D93" s="25"/>
      <c r="E93" s="25"/>
      <c r="F93" s="25"/>
      <c r="G93" s="24"/>
      <c r="H93" s="24"/>
      <c r="I93" s="24"/>
      <c r="J93" s="1"/>
    </row>
    <row r="94" spans="1:10" ht="24" x14ac:dyDescent="0.4">
      <c r="A94" s="25" t="s">
        <v>23</v>
      </c>
      <c r="B94" s="25"/>
      <c r="C94" s="25"/>
      <c r="D94" s="25"/>
      <c r="E94" s="25"/>
      <c r="F94" s="25"/>
      <c r="G94" s="24"/>
      <c r="H94" s="24"/>
      <c r="I94" s="24"/>
      <c r="J94" s="1"/>
    </row>
    <row r="95" spans="1:10" ht="24" x14ac:dyDescent="0.4">
      <c r="A95" s="24"/>
      <c r="B95" s="24"/>
      <c r="C95" s="24"/>
      <c r="D95" s="24"/>
      <c r="E95" s="24"/>
      <c r="F95" s="24"/>
      <c r="G95" s="24"/>
      <c r="H95" s="24"/>
      <c r="I95" s="24"/>
      <c r="J95" s="36"/>
    </row>
    <row r="96" spans="1:10" ht="24" x14ac:dyDescent="0.4">
      <c r="A96" s="25" t="s">
        <v>24</v>
      </c>
      <c r="B96" s="25"/>
      <c r="C96" s="25"/>
      <c r="D96" s="25"/>
      <c r="E96" s="25"/>
      <c r="F96" s="25"/>
      <c r="G96" s="24"/>
      <c r="H96" s="24"/>
      <c r="I96" s="24"/>
      <c r="J96" s="36"/>
    </row>
    <row r="97" spans="1:10" ht="24" x14ac:dyDescent="0.4">
      <c r="A97" s="25" t="s">
        <v>25</v>
      </c>
      <c r="B97" s="25"/>
      <c r="C97" s="25"/>
      <c r="D97" s="25"/>
      <c r="E97" s="54">
        <v>12536</v>
      </c>
      <c r="F97" s="24"/>
      <c r="G97" s="24"/>
      <c r="H97" s="24"/>
      <c r="I97" s="24"/>
      <c r="J97" s="1"/>
    </row>
    <row r="98" spans="1:10" ht="24" x14ac:dyDescent="0.4">
      <c r="A98" s="24"/>
      <c r="B98" s="24"/>
      <c r="C98" s="24"/>
      <c r="D98" s="24"/>
      <c r="E98" s="24"/>
      <c r="F98" s="24"/>
      <c r="G98" s="24"/>
      <c r="H98" s="24"/>
      <c r="I98" s="24"/>
      <c r="J98" s="53"/>
    </row>
    <row r="99" spans="1:10" ht="24" x14ac:dyDescent="0.4">
      <c r="A99" s="76" t="s">
        <v>26</v>
      </c>
      <c r="B99" s="76"/>
      <c r="C99" s="76"/>
      <c r="D99" s="76"/>
      <c r="E99" s="4"/>
      <c r="F99" s="4"/>
      <c r="G99" s="4"/>
      <c r="H99" s="4"/>
      <c r="I99" s="4"/>
      <c r="J99" s="1"/>
    </row>
    <row r="100" spans="1:10" ht="24" x14ac:dyDescent="0.4">
      <c r="A100" s="74" t="s">
        <v>61</v>
      </c>
      <c r="B100" s="74"/>
      <c r="C100" s="74"/>
      <c r="D100" s="74"/>
      <c r="E100" s="74"/>
      <c r="F100" s="74"/>
      <c r="G100" s="74"/>
      <c r="H100" s="74"/>
      <c r="I100" s="74"/>
      <c r="J100" s="1"/>
    </row>
    <row r="101" spans="1:10" ht="24" x14ac:dyDescent="0.4">
      <c r="A101" s="1" t="s">
        <v>62</v>
      </c>
      <c r="B101" s="1"/>
      <c r="C101" s="1"/>
      <c r="D101" s="1"/>
      <c r="E101" s="1"/>
      <c r="F101" s="39"/>
      <c r="G101" s="39"/>
      <c r="H101" s="39"/>
      <c r="I101" s="39"/>
      <c r="J101" s="1"/>
    </row>
    <row r="102" spans="1:10" ht="24" x14ac:dyDescent="0.4">
      <c r="A102" s="39" t="s">
        <v>27</v>
      </c>
      <c r="B102" s="39"/>
      <c r="C102" s="39"/>
      <c r="D102" s="39"/>
      <c r="E102" s="39"/>
      <c r="F102" s="39"/>
      <c r="G102" s="39"/>
      <c r="H102" s="39"/>
      <c r="I102" s="39"/>
      <c r="J102" s="1"/>
    </row>
    <row r="103" spans="1:10" ht="24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1"/>
    </row>
    <row r="104" spans="1:10" ht="24" x14ac:dyDescent="0.4">
      <c r="A104" s="5" t="s">
        <v>28</v>
      </c>
      <c r="B104" s="1"/>
      <c r="C104" s="1"/>
      <c r="D104" s="1"/>
      <c r="E104" s="1"/>
      <c r="F104" s="1"/>
      <c r="G104" s="24"/>
      <c r="H104" s="24"/>
      <c r="I104" s="24"/>
      <c r="J104" s="1"/>
    </row>
    <row r="105" spans="1:10" ht="24" x14ac:dyDescent="0.4">
      <c r="A105" s="5" t="s">
        <v>29</v>
      </c>
      <c r="B105" s="1"/>
      <c r="C105" s="1"/>
      <c r="D105" s="40" t="s">
        <v>2</v>
      </c>
      <c r="E105" s="40" t="s">
        <v>3</v>
      </c>
      <c r="F105" s="40" t="s">
        <v>30</v>
      </c>
      <c r="G105" s="24"/>
      <c r="H105" s="24"/>
      <c r="I105" s="24"/>
      <c r="J105" s="1"/>
    </row>
    <row r="106" spans="1:10" ht="24" x14ac:dyDescent="0.4">
      <c r="A106" s="5"/>
      <c r="B106" s="1"/>
      <c r="C106" s="1"/>
      <c r="D106" s="40" t="s">
        <v>6</v>
      </c>
      <c r="E106" s="40" t="s">
        <v>6</v>
      </c>
      <c r="F106" s="40" t="s">
        <v>6</v>
      </c>
      <c r="G106" s="24"/>
      <c r="H106" s="24"/>
      <c r="I106" s="24"/>
      <c r="J106" s="1"/>
    </row>
    <row r="107" spans="1:10" ht="24" x14ac:dyDescent="0.4">
      <c r="A107" s="1" t="s">
        <v>31</v>
      </c>
      <c r="B107" s="1"/>
      <c r="C107" s="1"/>
      <c r="D107" s="9">
        <v>113145</v>
      </c>
      <c r="E107" s="9">
        <v>107822</v>
      </c>
      <c r="F107" s="41">
        <f>D107-E107</f>
        <v>5323</v>
      </c>
      <c r="G107" s="24"/>
      <c r="H107" s="71"/>
      <c r="I107" s="71"/>
      <c r="J107" s="71"/>
    </row>
    <row r="108" spans="1:10" ht="24" x14ac:dyDescent="0.4">
      <c r="A108" s="1" t="s">
        <v>32</v>
      </c>
      <c r="B108" s="1"/>
      <c r="C108" s="1"/>
      <c r="D108" s="9">
        <v>2000</v>
      </c>
      <c r="E108" s="9">
        <v>8000</v>
      </c>
      <c r="F108" s="41">
        <f t="shared" ref="F108:F125" si="8">D108-E108</f>
        <v>-6000</v>
      </c>
      <c r="G108" s="24"/>
      <c r="H108" s="24"/>
      <c r="I108" s="24"/>
      <c r="J108" s="1"/>
    </row>
    <row r="109" spans="1:10" ht="24" x14ac:dyDescent="0.4">
      <c r="A109" s="1" t="s">
        <v>33</v>
      </c>
      <c r="B109" s="1"/>
      <c r="C109" s="1"/>
      <c r="D109" s="9">
        <v>9705</v>
      </c>
      <c r="E109" s="9">
        <v>11040</v>
      </c>
      <c r="F109" s="41">
        <f t="shared" si="8"/>
        <v>-1335</v>
      </c>
      <c r="G109" s="24"/>
      <c r="H109" s="24"/>
      <c r="I109" s="24"/>
      <c r="J109" s="1"/>
    </row>
    <row r="110" spans="1:10" ht="24" x14ac:dyDescent="0.4">
      <c r="A110" s="1" t="s">
        <v>34</v>
      </c>
      <c r="B110" s="1"/>
      <c r="C110" s="1"/>
      <c r="D110" s="9">
        <v>4566</v>
      </c>
      <c r="E110" s="9">
        <v>6437</v>
      </c>
      <c r="F110" s="41">
        <f t="shared" si="8"/>
        <v>-1871</v>
      </c>
      <c r="G110" s="24"/>
      <c r="H110" s="25"/>
      <c r="I110" s="25"/>
      <c r="J110" s="1"/>
    </row>
    <row r="111" spans="1:10" ht="24" x14ac:dyDescent="0.4">
      <c r="A111" s="1" t="s">
        <v>35</v>
      </c>
      <c r="B111" s="1"/>
      <c r="C111" s="1"/>
      <c r="D111" s="9">
        <v>2105</v>
      </c>
      <c r="E111" s="9">
        <v>3003</v>
      </c>
      <c r="F111" s="41">
        <f>D111-E111</f>
        <v>-898</v>
      </c>
      <c r="G111" s="24"/>
      <c r="H111" s="24"/>
      <c r="I111" s="24"/>
      <c r="J111" s="1"/>
    </row>
    <row r="112" spans="1:10" ht="24" x14ac:dyDescent="0.4">
      <c r="A112" s="1" t="s">
        <v>36</v>
      </c>
      <c r="B112" s="1"/>
      <c r="C112" s="1"/>
      <c r="D112" s="9">
        <v>41810</v>
      </c>
      <c r="E112" s="9">
        <v>42030</v>
      </c>
      <c r="F112" s="41">
        <f t="shared" si="8"/>
        <v>-220</v>
      </c>
      <c r="G112" s="24"/>
      <c r="H112" s="24"/>
      <c r="I112" s="24"/>
      <c r="J112" s="1"/>
    </row>
    <row r="113" spans="1:10" ht="24" x14ac:dyDescent="0.4">
      <c r="A113" s="1" t="s">
        <v>37</v>
      </c>
      <c r="B113" s="1"/>
      <c r="C113" s="1"/>
      <c r="D113" s="9">
        <v>11268</v>
      </c>
      <c r="E113" s="9">
        <v>10336</v>
      </c>
      <c r="F113" s="41">
        <f t="shared" si="8"/>
        <v>932</v>
      </c>
      <c r="G113" s="24"/>
      <c r="H113" s="42"/>
      <c r="I113" s="42"/>
      <c r="J113" s="27"/>
    </row>
    <row r="114" spans="1:10" ht="24" x14ac:dyDescent="0.4">
      <c r="A114" s="1" t="s">
        <v>39</v>
      </c>
      <c r="B114" s="1"/>
      <c r="C114" s="1"/>
      <c r="D114" s="9">
        <v>5206</v>
      </c>
      <c r="E114" s="9">
        <v>5886</v>
      </c>
      <c r="F114" s="41">
        <f t="shared" si="8"/>
        <v>-680</v>
      </c>
      <c r="G114" s="24"/>
      <c r="H114" s="24"/>
      <c r="I114" s="24"/>
      <c r="J114" s="1"/>
    </row>
    <row r="115" spans="1:10" ht="24" x14ac:dyDescent="0.4">
      <c r="A115" s="1" t="s">
        <v>40</v>
      </c>
      <c r="B115" s="1"/>
      <c r="C115" s="1"/>
      <c r="D115" s="9">
        <v>3980</v>
      </c>
      <c r="E115" s="9">
        <v>8600</v>
      </c>
      <c r="F115" s="41">
        <f t="shared" si="8"/>
        <v>-4620</v>
      </c>
      <c r="G115" s="24"/>
      <c r="H115" s="24"/>
      <c r="I115" s="24"/>
      <c r="J115" s="1"/>
    </row>
    <row r="116" spans="1:10" ht="24" x14ac:dyDescent="0.4">
      <c r="A116" s="1" t="s">
        <v>41</v>
      </c>
      <c r="B116" s="1"/>
      <c r="C116" s="1"/>
      <c r="D116" s="9">
        <v>2039</v>
      </c>
      <c r="E116" s="9">
        <v>8000</v>
      </c>
      <c r="F116" s="41">
        <f t="shared" si="8"/>
        <v>-5961</v>
      </c>
      <c r="G116" s="24"/>
      <c r="H116" s="24"/>
      <c r="I116" s="24"/>
      <c r="J116" s="1"/>
    </row>
    <row r="117" spans="1:10" ht="24" x14ac:dyDescent="0.4">
      <c r="A117" s="1" t="s">
        <v>42</v>
      </c>
      <c r="B117" s="1"/>
      <c r="C117" s="1"/>
      <c r="D117" s="9">
        <v>7314</v>
      </c>
      <c r="E117" s="9">
        <v>15500</v>
      </c>
      <c r="F117" s="41">
        <f t="shared" si="8"/>
        <v>-8186</v>
      </c>
      <c r="G117" s="24"/>
      <c r="H117" s="24"/>
      <c r="I117" s="24"/>
      <c r="J117" s="1"/>
    </row>
    <row r="118" spans="1:10" ht="24" x14ac:dyDescent="0.4">
      <c r="A118" s="1" t="s">
        <v>43</v>
      </c>
      <c r="B118" s="1"/>
      <c r="C118" s="1"/>
      <c r="D118" s="9">
        <v>528</v>
      </c>
      <c r="E118" s="9">
        <v>600</v>
      </c>
      <c r="F118" s="41">
        <f t="shared" si="8"/>
        <v>-72</v>
      </c>
      <c r="G118" s="24"/>
      <c r="H118" s="24"/>
      <c r="I118" s="24"/>
      <c r="J118" s="1"/>
    </row>
    <row r="119" spans="1:10" ht="24" x14ac:dyDescent="0.4">
      <c r="A119" s="1" t="s">
        <v>44</v>
      </c>
      <c r="B119" s="1"/>
      <c r="C119" s="1"/>
      <c r="D119" s="9">
        <v>1484</v>
      </c>
      <c r="E119" s="9">
        <v>1056</v>
      </c>
      <c r="F119" s="41">
        <f t="shared" si="8"/>
        <v>428</v>
      </c>
      <c r="G119" s="24"/>
      <c r="H119" s="24"/>
      <c r="I119" s="24"/>
      <c r="J119" s="1"/>
    </row>
    <row r="120" spans="1:10" ht="24" x14ac:dyDescent="0.4">
      <c r="A120" s="1" t="s">
        <v>45</v>
      </c>
      <c r="B120" s="1"/>
      <c r="C120" s="1"/>
      <c r="D120" s="9">
        <v>0</v>
      </c>
      <c r="E120" s="9">
        <v>3600</v>
      </c>
      <c r="F120" s="41">
        <f t="shared" si="8"/>
        <v>-3600</v>
      </c>
      <c r="G120" s="24"/>
      <c r="H120" s="24"/>
      <c r="I120" s="24"/>
      <c r="J120" s="1"/>
    </row>
    <row r="121" spans="1:10" ht="24" x14ac:dyDescent="0.4">
      <c r="A121" s="1" t="s">
        <v>46</v>
      </c>
      <c r="B121" s="1"/>
      <c r="C121" s="1"/>
      <c r="D121" s="9">
        <v>22310</v>
      </c>
      <c r="E121" s="9">
        <v>20242</v>
      </c>
      <c r="F121" s="41">
        <f>D121-E121</f>
        <v>2068</v>
      </c>
      <c r="G121" s="24"/>
      <c r="H121" s="24"/>
      <c r="I121" s="24"/>
      <c r="J121" s="1"/>
    </row>
    <row r="122" spans="1:10" ht="24" x14ac:dyDescent="0.4">
      <c r="A122" s="1" t="s">
        <v>47</v>
      </c>
      <c r="B122" s="1"/>
      <c r="C122" s="1"/>
      <c r="D122" s="9">
        <v>0</v>
      </c>
      <c r="E122" s="9">
        <v>0</v>
      </c>
      <c r="F122" s="41">
        <f t="shared" si="8"/>
        <v>0</v>
      </c>
      <c r="G122" s="1"/>
      <c r="H122" s="24"/>
      <c r="I122" s="1"/>
      <c r="J122" s="1"/>
    </row>
    <row r="123" spans="1:10" ht="24" x14ac:dyDescent="0.4">
      <c r="A123" s="1" t="s">
        <v>48</v>
      </c>
      <c r="B123" s="1"/>
      <c r="C123" s="1"/>
      <c r="D123" s="9">
        <v>0</v>
      </c>
      <c r="E123" s="9">
        <v>0</v>
      </c>
      <c r="F123" s="41">
        <f t="shared" si="8"/>
        <v>0</v>
      </c>
      <c r="G123" s="1"/>
      <c r="H123" s="24"/>
      <c r="I123" s="1"/>
      <c r="J123" s="1"/>
    </row>
    <row r="124" spans="1:10" ht="24" x14ac:dyDescent="0.4">
      <c r="A124" s="1" t="s">
        <v>49</v>
      </c>
      <c r="B124" s="1"/>
      <c r="C124" s="1"/>
      <c r="D124" s="9">
        <v>234</v>
      </c>
      <c r="E124" s="9">
        <v>0</v>
      </c>
      <c r="F124" s="41">
        <f t="shared" si="8"/>
        <v>234</v>
      </c>
      <c r="G124" s="1"/>
      <c r="H124" s="24"/>
      <c r="I124" s="1"/>
      <c r="J124" s="1"/>
    </row>
    <row r="125" spans="1:10" ht="24" x14ac:dyDescent="0.4">
      <c r="A125" s="1" t="s">
        <v>50</v>
      </c>
      <c r="B125" s="1"/>
      <c r="C125" s="1"/>
      <c r="D125" s="9">
        <v>163</v>
      </c>
      <c r="E125" s="9">
        <v>180</v>
      </c>
      <c r="F125" s="41">
        <f t="shared" si="8"/>
        <v>-17</v>
      </c>
      <c r="G125" s="1"/>
      <c r="H125" s="24"/>
      <c r="I125" s="1"/>
      <c r="J125" s="1"/>
    </row>
    <row r="126" spans="1:10" ht="24.75" thickBot="1" x14ac:dyDescent="0.45">
      <c r="A126" s="1" t="s">
        <v>51</v>
      </c>
      <c r="B126" s="1"/>
      <c r="C126" s="1"/>
      <c r="D126" s="21">
        <v>3447</v>
      </c>
      <c r="E126" s="21">
        <v>4533</v>
      </c>
      <c r="F126" s="41">
        <f>D126-E126+1</f>
        <v>-1085</v>
      </c>
      <c r="G126" s="1"/>
      <c r="H126" s="24"/>
      <c r="I126" s="1"/>
      <c r="J126" s="1"/>
    </row>
    <row r="127" spans="1:10" ht="24.75" thickBot="1" x14ac:dyDescent="0.45">
      <c r="A127" s="5" t="s">
        <v>52</v>
      </c>
      <c r="B127" s="1"/>
      <c r="C127" s="1"/>
      <c r="D127" s="43">
        <f>SUM(D107:D126)-2</f>
        <v>231302</v>
      </c>
      <c r="E127" s="43">
        <f>SUM(E107:E126)</f>
        <v>256865</v>
      </c>
      <c r="F127" s="43">
        <f>SUM(F107:F126)-3</f>
        <v>-25563</v>
      </c>
      <c r="G127" s="1"/>
      <c r="H127" s="24"/>
      <c r="I127" s="1"/>
      <c r="J127" s="1"/>
    </row>
    <row r="128" spans="1:10" ht="24" x14ac:dyDescent="0.4">
      <c r="A128" s="1"/>
      <c r="B128" s="1"/>
      <c r="C128" s="1"/>
      <c r="D128" s="1"/>
      <c r="E128" s="1"/>
      <c r="F128" s="1"/>
      <c r="G128" s="1"/>
      <c r="H128" s="24"/>
      <c r="I128" s="1"/>
      <c r="J128" s="1"/>
    </row>
    <row r="129" spans="1:10" ht="24" x14ac:dyDescent="0.4">
      <c r="A129" s="72"/>
      <c r="B129" s="72"/>
      <c r="C129" s="72"/>
      <c r="D129" s="72"/>
      <c r="E129" s="72"/>
      <c r="F129" s="72"/>
      <c r="G129" s="72"/>
      <c r="H129" s="72"/>
      <c r="I129" s="72"/>
      <c r="J129" s="1"/>
    </row>
    <row r="130" spans="1:10" ht="24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24" x14ac:dyDescent="0.4">
      <c r="A131" s="1"/>
      <c r="B131" s="1"/>
      <c r="C131" s="1"/>
      <c r="D131" s="1"/>
      <c r="E131" s="1"/>
      <c r="F131" s="1"/>
      <c r="G131" s="1"/>
      <c r="H131" s="24"/>
      <c r="I131" s="1"/>
      <c r="J131" s="1"/>
    </row>
    <row r="132" spans="1:10" ht="24" x14ac:dyDescent="0.4">
      <c r="A132" s="44"/>
      <c r="B132" s="1"/>
      <c r="C132" s="1"/>
      <c r="D132" s="1"/>
      <c r="E132" s="1"/>
      <c r="F132" s="1"/>
      <c r="G132" s="10"/>
      <c r="H132" s="1"/>
      <c r="I132" s="1"/>
      <c r="J132" s="1"/>
    </row>
    <row r="133" spans="1:10" ht="24" x14ac:dyDescent="0.4">
      <c r="A133" s="1"/>
      <c r="B133" s="1"/>
      <c r="C133" s="1"/>
      <c r="D133" s="1"/>
      <c r="E133" s="1"/>
      <c r="F133" s="1"/>
      <c r="G133" s="10"/>
      <c r="H133" s="1"/>
      <c r="I133" s="1"/>
      <c r="J133" s="1"/>
    </row>
    <row r="134" spans="1:10" ht="24" x14ac:dyDescent="0.4">
      <c r="A134" s="5" t="s">
        <v>53</v>
      </c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24" x14ac:dyDescent="0.4">
      <c r="A135" s="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24" x14ac:dyDescent="0.4">
      <c r="A136" s="73" t="s">
        <v>75</v>
      </c>
      <c r="B136" s="73"/>
      <c r="C136" s="73"/>
      <c r="D136" s="73"/>
      <c r="E136" s="73"/>
      <c r="F136" s="73"/>
      <c r="G136" s="73"/>
      <c r="H136" s="73"/>
      <c r="I136" s="73"/>
      <c r="J136" s="1"/>
    </row>
    <row r="137" spans="1:10" ht="24" x14ac:dyDescent="0.4">
      <c r="A137" s="73"/>
      <c r="B137" s="73"/>
      <c r="C137" s="73"/>
      <c r="D137" s="73"/>
      <c r="E137" s="73"/>
      <c r="F137" s="73"/>
      <c r="G137" s="73"/>
      <c r="H137" s="73"/>
      <c r="I137" s="73"/>
      <c r="J137" s="1"/>
    </row>
    <row r="138" spans="1:10" ht="24" x14ac:dyDescent="0.4">
      <c r="A138" s="1"/>
      <c r="B138" s="1"/>
      <c r="C138" s="1"/>
      <c r="D138" s="40" t="s">
        <v>6</v>
      </c>
      <c r="E138" s="1"/>
      <c r="F138" s="1"/>
      <c r="G138" s="1"/>
      <c r="H138" s="1"/>
      <c r="I138" s="1"/>
      <c r="J138" s="1"/>
    </row>
    <row r="139" spans="1:10" ht="24" x14ac:dyDescent="0.4">
      <c r="A139" s="45" t="s">
        <v>54</v>
      </c>
      <c r="B139" s="46"/>
      <c r="C139" s="46"/>
      <c r="D139" s="47">
        <v>1032604</v>
      </c>
      <c r="E139" s="1"/>
      <c r="F139" s="1"/>
      <c r="G139" s="1"/>
      <c r="H139" s="1"/>
      <c r="I139" s="1"/>
      <c r="J139" s="1"/>
    </row>
    <row r="140" spans="1:10" ht="24" x14ac:dyDescent="0.4">
      <c r="A140" s="45" t="s">
        <v>55</v>
      </c>
      <c r="B140" s="46"/>
      <c r="C140" s="46"/>
      <c r="D140" s="47">
        <v>53989</v>
      </c>
      <c r="E140" s="1"/>
      <c r="F140" s="1"/>
      <c r="G140" s="1"/>
      <c r="H140" s="1"/>
      <c r="I140" s="1"/>
      <c r="J140" s="1"/>
    </row>
    <row r="141" spans="1:10" ht="24" x14ac:dyDescent="0.4">
      <c r="A141" s="45" t="s">
        <v>56</v>
      </c>
      <c r="B141" s="46"/>
      <c r="C141" s="46"/>
      <c r="D141" s="47">
        <v>-195395</v>
      </c>
      <c r="E141" s="1"/>
      <c r="F141" s="1"/>
      <c r="G141" s="1"/>
      <c r="H141" s="1"/>
      <c r="I141" s="1"/>
      <c r="J141" s="1"/>
    </row>
    <row r="142" spans="1:10" ht="24.75" thickBot="1" x14ac:dyDescent="0.45">
      <c r="A142" s="48" t="s">
        <v>57</v>
      </c>
      <c r="B142" s="46"/>
      <c r="C142" s="46"/>
      <c r="D142" s="49">
        <f>SUM(D139:D141)</f>
        <v>891198</v>
      </c>
      <c r="E142" s="1"/>
      <c r="F142" s="1"/>
      <c r="G142" s="1"/>
      <c r="H142" s="1"/>
      <c r="I142" s="1"/>
      <c r="J142" s="1"/>
    </row>
    <row r="143" spans="1:10" ht="24.75" thickTop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24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</row>
  </sheetData>
  <mergeCells count="14">
    <mergeCell ref="A4:I4"/>
    <mergeCell ref="A5:I5"/>
    <mergeCell ref="A32:I32"/>
    <mergeCell ref="A37:I37"/>
    <mergeCell ref="A43:I43"/>
    <mergeCell ref="A100:I100"/>
    <mergeCell ref="H107:J107"/>
    <mergeCell ref="A129:I129"/>
    <mergeCell ref="A136:I137"/>
    <mergeCell ref="A73:I73"/>
    <mergeCell ref="A78:I78"/>
    <mergeCell ref="A79:I79"/>
    <mergeCell ref="A80:I80"/>
    <mergeCell ref="A99:D99"/>
  </mergeCells>
  <pageMargins left="0.7" right="0.7" top="0.75" bottom="0.75" header="0.3" footer="0.3"/>
  <pageSetup paperSize="9" scale="5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A004D-DD61-4BFB-9F8E-1590F5E93228}">
  <sheetPr>
    <pageSetUpPr fitToPage="1"/>
  </sheetPr>
  <dimension ref="A2:K128"/>
  <sheetViews>
    <sheetView tabSelected="1" view="pageLayout" topLeftCell="A41" zoomScaleNormal="100" workbookViewId="0">
      <selection activeCell="C49" sqref="C49"/>
    </sheetView>
  </sheetViews>
  <sheetFormatPr defaultRowHeight="15" x14ac:dyDescent="0.25"/>
  <cols>
    <col min="1" max="1" width="22.7109375" customWidth="1"/>
    <col min="3" max="3" width="13" customWidth="1"/>
    <col min="4" max="4" width="19.140625" customWidth="1"/>
    <col min="5" max="5" width="14.140625" customWidth="1"/>
    <col min="6" max="6" width="18.140625" bestFit="1" customWidth="1"/>
    <col min="7" max="7" width="13.140625" customWidth="1"/>
    <col min="8" max="8" width="14.140625" bestFit="1" customWidth="1"/>
    <col min="9" max="9" width="21.7109375" customWidth="1"/>
    <col min="10" max="10" width="13.85546875" customWidth="1"/>
  </cols>
  <sheetData>
    <row r="2" spans="1:11" ht="24" x14ac:dyDescent="0.4">
      <c r="A2" s="5" t="s">
        <v>82</v>
      </c>
      <c r="B2" s="5"/>
      <c r="C2" s="5"/>
      <c r="D2" s="5"/>
      <c r="E2" s="5"/>
      <c r="F2" s="5"/>
      <c r="G2" s="5"/>
      <c r="H2" s="5"/>
    </row>
    <row r="3" spans="1:11" ht="24" x14ac:dyDescent="0.4">
      <c r="A3" s="1"/>
      <c r="B3" s="1"/>
      <c r="C3" s="1"/>
      <c r="D3" s="1"/>
      <c r="E3" s="1"/>
      <c r="F3" s="1"/>
      <c r="G3" s="1"/>
      <c r="H3" s="1"/>
      <c r="I3" s="1"/>
    </row>
    <row r="4" spans="1:11" ht="24" customHeight="1" x14ac:dyDescent="0.4">
      <c r="A4" s="74" t="s">
        <v>99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ht="24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4" customHeight="1" x14ac:dyDescent="0.4">
      <c r="A6" s="74" t="s">
        <v>100</v>
      </c>
      <c r="B6" s="74"/>
      <c r="C6" s="74"/>
      <c r="D6" s="74"/>
      <c r="E6" s="74"/>
      <c r="F6" s="74"/>
      <c r="G6" s="74"/>
      <c r="H6" s="74"/>
      <c r="I6" s="74"/>
      <c r="J6" s="4"/>
      <c r="K6" s="4"/>
    </row>
    <row r="7" spans="1:11" ht="24" x14ac:dyDescent="0.4">
      <c r="A7" s="74"/>
      <c r="B7" s="74"/>
      <c r="C7" s="74"/>
      <c r="D7" s="74"/>
      <c r="E7" s="74"/>
      <c r="F7" s="74"/>
      <c r="G7" s="74"/>
      <c r="H7" s="74"/>
      <c r="I7" s="74"/>
    </row>
    <row r="8" spans="1:11" ht="24" x14ac:dyDescent="0.4">
      <c r="A8" s="5" t="s">
        <v>1</v>
      </c>
      <c r="B8" s="5"/>
      <c r="C8" s="5"/>
      <c r="D8" s="5"/>
      <c r="E8" s="5"/>
      <c r="F8" s="5"/>
      <c r="G8" s="1"/>
      <c r="H8" s="1"/>
      <c r="I8" s="4"/>
    </row>
    <row r="9" spans="1:11" ht="24" x14ac:dyDescent="0.4">
      <c r="A9" s="5"/>
      <c r="B9" s="5"/>
      <c r="C9" s="5"/>
      <c r="D9" s="5"/>
      <c r="E9" s="5"/>
      <c r="F9" s="5"/>
      <c r="G9" s="1"/>
      <c r="H9" s="1"/>
      <c r="I9" s="4"/>
    </row>
    <row r="10" spans="1:11" ht="24" x14ac:dyDescent="0.4">
      <c r="A10" s="1"/>
      <c r="B10" s="1"/>
      <c r="C10" s="1"/>
      <c r="D10" s="6" t="s">
        <v>2</v>
      </c>
      <c r="E10" s="6"/>
      <c r="F10" s="6" t="s">
        <v>3</v>
      </c>
      <c r="G10" s="1"/>
      <c r="H10" s="6" t="s">
        <v>4</v>
      </c>
      <c r="I10" s="6" t="s">
        <v>5</v>
      </c>
    </row>
    <row r="11" spans="1:11" ht="24" x14ac:dyDescent="0.4">
      <c r="A11" s="1"/>
      <c r="B11" s="1"/>
      <c r="C11" s="1"/>
      <c r="D11" s="6" t="s">
        <v>6</v>
      </c>
      <c r="E11" s="6"/>
      <c r="F11" s="6" t="s">
        <v>6</v>
      </c>
      <c r="G11" s="1"/>
      <c r="H11" s="6" t="s">
        <v>6</v>
      </c>
      <c r="I11" s="1"/>
    </row>
    <row r="12" spans="1:11" ht="24" x14ac:dyDescent="0.4">
      <c r="A12" s="1" t="s">
        <v>7</v>
      </c>
      <c r="B12" s="1"/>
      <c r="C12" s="6"/>
      <c r="D12" s="7">
        <v>355429</v>
      </c>
      <c r="E12" s="8"/>
      <c r="F12" s="9">
        <v>367400</v>
      </c>
      <c r="G12" s="10"/>
      <c r="H12" s="11">
        <f>D12-F12</f>
        <v>-11971</v>
      </c>
      <c r="I12" s="12">
        <f>H12/F12</f>
        <v>-3.2583015786608598E-2</v>
      </c>
    </row>
    <row r="13" spans="1:11" ht="24" x14ac:dyDescent="0.4">
      <c r="A13" s="1"/>
      <c r="B13" s="1"/>
      <c r="C13" s="6"/>
      <c r="D13" s="7"/>
      <c r="E13" s="13"/>
      <c r="F13" s="9"/>
      <c r="G13" s="10"/>
      <c r="H13" s="10"/>
      <c r="I13" s="1"/>
    </row>
    <row r="14" spans="1:11" ht="24" x14ac:dyDescent="0.4">
      <c r="A14" s="1" t="s">
        <v>8</v>
      </c>
      <c r="B14" s="1"/>
      <c r="C14" s="6"/>
      <c r="D14" s="14">
        <v>229731</v>
      </c>
      <c r="E14" s="8"/>
      <c r="F14" s="15">
        <v>256906</v>
      </c>
      <c r="G14" s="10"/>
      <c r="H14" s="16">
        <f>F14-D14</f>
        <v>27175</v>
      </c>
      <c r="I14" s="12">
        <f>H14/F14</f>
        <v>0.10577798883638373</v>
      </c>
    </row>
    <row r="15" spans="1:11" ht="24" x14ac:dyDescent="0.4">
      <c r="A15" s="1"/>
      <c r="B15" s="1"/>
      <c r="C15" s="1"/>
      <c r="D15" s="7"/>
      <c r="E15" s="13"/>
      <c r="F15" s="9"/>
      <c r="G15" s="10"/>
      <c r="H15" s="10"/>
      <c r="I15" s="1"/>
    </row>
    <row r="16" spans="1:11" ht="24" x14ac:dyDescent="0.4">
      <c r="A16" s="1"/>
      <c r="B16" s="1"/>
      <c r="C16" s="1"/>
      <c r="D16" s="7">
        <f>D12-D14</f>
        <v>125698</v>
      </c>
      <c r="E16" s="13"/>
      <c r="F16" s="9">
        <f>F12-F14</f>
        <v>110494</v>
      </c>
      <c r="G16" s="10"/>
      <c r="H16" s="11">
        <f>D16-F16</f>
        <v>15204</v>
      </c>
      <c r="I16" s="1"/>
    </row>
    <row r="17" spans="1:9" ht="24" x14ac:dyDescent="0.4">
      <c r="A17" s="1"/>
      <c r="B17" s="1"/>
      <c r="C17" s="1"/>
      <c r="D17" s="7"/>
      <c r="E17" s="13"/>
      <c r="F17" s="9"/>
      <c r="G17" s="10"/>
      <c r="H17" s="10"/>
      <c r="I17" s="1"/>
    </row>
    <row r="18" spans="1:9" ht="24" x14ac:dyDescent="0.4">
      <c r="A18" s="1" t="s">
        <v>9</v>
      </c>
      <c r="B18" s="1"/>
      <c r="C18" s="1"/>
      <c r="D18" s="7">
        <v>58096</v>
      </c>
      <c r="E18" s="13"/>
      <c r="F18" s="9">
        <v>69298</v>
      </c>
      <c r="G18" s="10"/>
      <c r="H18" s="11">
        <f>D18-F18</f>
        <v>-11202</v>
      </c>
      <c r="I18" s="12">
        <f>H18/F18</f>
        <v>-0.16164968685964962</v>
      </c>
    </row>
    <row r="19" spans="1:9" ht="24" x14ac:dyDescent="0.4">
      <c r="A19" s="1"/>
      <c r="B19" s="1"/>
      <c r="C19" s="1"/>
      <c r="D19" s="7"/>
      <c r="E19" s="13"/>
      <c r="F19" s="9"/>
      <c r="G19" s="10"/>
      <c r="H19" s="10"/>
      <c r="I19" s="1"/>
    </row>
    <row r="20" spans="1:9" ht="24.75" thickBot="1" x14ac:dyDescent="0.45">
      <c r="A20" s="1" t="s">
        <v>10</v>
      </c>
      <c r="B20" s="1"/>
      <c r="C20" s="1"/>
      <c r="D20" s="17">
        <f>D16-D18</f>
        <v>67602</v>
      </c>
      <c r="E20" s="13"/>
      <c r="F20" s="18">
        <f>F16-F18</f>
        <v>41196</v>
      </c>
      <c r="G20" s="10"/>
      <c r="H20" s="19">
        <f>D20-F20</f>
        <v>26406</v>
      </c>
      <c r="I20" s="12"/>
    </row>
    <row r="21" spans="1:9" ht="24" x14ac:dyDescent="0.4">
      <c r="A21" s="1"/>
      <c r="B21" s="1"/>
      <c r="C21" s="1"/>
      <c r="D21" s="20"/>
      <c r="E21" s="13"/>
      <c r="F21" s="21"/>
      <c r="G21" s="10"/>
      <c r="H21" s="11"/>
      <c r="I21" s="12"/>
    </row>
    <row r="22" spans="1:9" ht="24" x14ac:dyDescent="0.4">
      <c r="A22" s="1"/>
      <c r="B22" s="1"/>
      <c r="C22" s="1"/>
      <c r="D22" s="20"/>
      <c r="E22" s="13"/>
      <c r="F22" s="21"/>
      <c r="G22" s="10"/>
      <c r="H22" s="11"/>
      <c r="I22" s="12"/>
    </row>
    <row r="23" spans="1:9" ht="24" x14ac:dyDescent="0.4">
      <c r="A23" s="1"/>
      <c r="B23" s="1"/>
      <c r="C23" s="1"/>
      <c r="D23" s="20"/>
      <c r="E23" s="13"/>
      <c r="F23" s="21"/>
      <c r="G23" s="10"/>
      <c r="H23" s="11"/>
      <c r="I23" s="1"/>
    </row>
    <row r="24" spans="1:9" ht="24" x14ac:dyDescent="0.4">
      <c r="A24" s="1" t="s">
        <v>101</v>
      </c>
      <c r="B24" s="1"/>
      <c r="C24" s="1"/>
      <c r="D24" s="20"/>
      <c r="E24" s="13"/>
      <c r="F24" s="21"/>
      <c r="G24" s="10"/>
      <c r="H24" s="11"/>
      <c r="I24" s="1"/>
    </row>
    <row r="25" spans="1:9" ht="24" x14ac:dyDescent="0.4">
      <c r="A25" s="1"/>
      <c r="B25" s="1"/>
      <c r="C25" s="1"/>
      <c r="D25" s="1"/>
      <c r="E25" s="1"/>
      <c r="F25" s="1"/>
      <c r="G25" s="1"/>
      <c r="H25" s="1"/>
      <c r="I25" s="1"/>
    </row>
    <row r="26" spans="1:9" ht="24" x14ac:dyDescent="0.4">
      <c r="A26" s="5" t="s">
        <v>78</v>
      </c>
      <c r="B26" s="1"/>
      <c r="C26" s="1"/>
      <c r="D26" s="1"/>
      <c r="E26" s="1"/>
      <c r="F26" s="1"/>
      <c r="G26" s="1"/>
      <c r="H26" s="1"/>
      <c r="I26" s="1"/>
    </row>
    <row r="27" spans="1:9" ht="24" x14ac:dyDescent="0.4">
      <c r="A27" s="5"/>
      <c r="B27" s="1"/>
      <c r="C27" s="1"/>
      <c r="D27" s="1"/>
      <c r="E27" s="1"/>
      <c r="F27" s="1"/>
      <c r="G27" s="1"/>
      <c r="H27" s="1"/>
      <c r="I27" s="1"/>
    </row>
    <row r="28" spans="1:9" ht="24" x14ac:dyDescent="0.4">
      <c r="A28" s="1"/>
      <c r="B28" s="1"/>
      <c r="C28" s="1"/>
      <c r="D28" s="6" t="s">
        <v>2</v>
      </c>
      <c r="E28" s="6"/>
      <c r="F28" s="6" t="s">
        <v>3</v>
      </c>
      <c r="G28" s="1"/>
      <c r="H28" s="1" t="s">
        <v>4</v>
      </c>
      <c r="I28" s="1"/>
    </row>
    <row r="29" spans="1:9" ht="24" x14ac:dyDescent="0.4">
      <c r="A29" s="1"/>
      <c r="B29" s="1"/>
      <c r="C29" s="1"/>
      <c r="D29" s="6" t="s">
        <v>6</v>
      </c>
      <c r="E29" s="6"/>
      <c r="F29" s="6" t="s">
        <v>6</v>
      </c>
      <c r="G29" s="1"/>
      <c r="H29" s="6" t="s">
        <v>6</v>
      </c>
      <c r="I29" s="1"/>
    </row>
    <row r="30" spans="1:9" ht="24" x14ac:dyDescent="0.4">
      <c r="A30" s="1" t="s">
        <v>11</v>
      </c>
      <c r="B30" s="1"/>
      <c r="C30" s="1"/>
      <c r="D30" s="7">
        <v>19819</v>
      </c>
      <c r="E30" s="9"/>
      <c r="F30" s="9">
        <v>8361</v>
      </c>
      <c r="G30" s="9"/>
      <c r="H30" s="9">
        <f>D30-F30</f>
        <v>11458</v>
      </c>
      <c r="I30" s="1"/>
    </row>
    <row r="31" spans="1:9" ht="24" x14ac:dyDescent="0.4">
      <c r="A31" s="1"/>
      <c r="B31" s="1"/>
      <c r="C31" s="1"/>
      <c r="D31" s="7"/>
      <c r="E31" s="9"/>
      <c r="F31" s="9"/>
      <c r="G31" s="9"/>
      <c r="H31" s="9"/>
      <c r="I31" s="1"/>
    </row>
    <row r="32" spans="1:9" ht="24" x14ac:dyDescent="0.4">
      <c r="A32" s="1" t="s">
        <v>12</v>
      </c>
      <c r="B32" s="1"/>
      <c r="C32" s="1"/>
      <c r="D32" s="7">
        <v>35436</v>
      </c>
      <c r="E32" s="9"/>
      <c r="F32" s="9">
        <v>23188</v>
      </c>
      <c r="G32" s="9"/>
      <c r="H32" s="9">
        <f>D32-F32</f>
        <v>12248</v>
      </c>
      <c r="I32" s="1"/>
    </row>
    <row r="33" spans="1:9" ht="24" x14ac:dyDescent="0.4">
      <c r="A33" s="1"/>
      <c r="B33" s="1"/>
      <c r="C33" s="1"/>
      <c r="D33" s="7"/>
      <c r="E33" s="9"/>
      <c r="F33" s="9"/>
      <c r="G33" s="9"/>
      <c r="H33" s="9"/>
      <c r="I33" s="1"/>
    </row>
    <row r="34" spans="1:9" ht="24" x14ac:dyDescent="0.4">
      <c r="A34" s="1" t="s">
        <v>13</v>
      </c>
      <c r="B34" s="1"/>
      <c r="C34" s="1"/>
      <c r="D34" s="7">
        <v>12347</v>
      </c>
      <c r="E34" s="9"/>
      <c r="F34" s="9">
        <v>9647</v>
      </c>
      <c r="G34" s="9"/>
      <c r="H34" s="9">
        <f>D34-F34</f>
        <v>2700</v>
      </c>
      <c r="I34" s="1"/>
    </row>
    <row r="35" spans="1:9" ht="24" x14ac:dyDescent="0.4">
      <c r="A35" s="1"/>
      <c r="B35" s="1"/>
      <c r="C35" s="1"/>
      <c r="D35" s="7"/>
      <c r="E35" s="9"/>
      <c r="F35" s="9"/>
      <c r="G35" s="9"/>
      <c r="H35" s="9"/>
      <c r="I35" s="1"/>
    </row>
    <row r="36" spans="1:9" ht="24.75" thickBot="1" x14ac:dyDescent="0.45">
      <c r="A36" s="1" t="s">
        <v>14</v>
      </c>
      <c r="B36" s="1"/>
      <c r="C36" s="1"/>
      <c r="D36" s="17">
        <f>SUM(D30:D34)</f>
        <v>67602</v>
      </c>
      <c r="E36" s="13"/>
      <c r="F36" s="18">
        <f>SUM(F30:F34)</f>
        <v>41196</v>
      </c>
      <c r="G36" s="10"/>
      <c r="H36" s="19">
        <f>SUM(H30:H34)</f>
        <v>26406</v>
      </c>
      <c r="I36" s="1"/>
    </row>
    <row r="37" spans="1:9" ht="24" x14ac:dyDescent="0.4">
      <c r="A37" s="1"/>
      <c r="B37" s="1"/>
      <c r="C37" s="1"/>
      <c r="D37" s="20"/>
      <c r="E37" s="13"/>
      <c r="F37" s="21"/>
      <c r="G37" s="10"/>
      <c r="H37" s="11"/>
      <c r="I37" s="1"/>
    </row>
    <row r="38" spans="1:9" ht="24" x14ac:dyDescent="0.4">
      <c r="A38" s="1"/>
      <c r="B38" s="1"/>
      <c r="C38" s="1"/>
      <c r="D38" s="20"/>
      <c r="E38" s="13"/>
      <c r="F38" s="21"/>
      <c r="G38" s="10"/>
      <c r="H38" s="11"/>
      <c r="I38" s="1"/>
    </row>
    <row r="40" spans="1:9" ht="24" x14ac:dyDescent="0.25">
      <c r="A40" s="75" t="s">
        <v>109</v>
      </c>
      <c r="B40" s="75"/>
      <c r="C40" s="75"/>
      <c r="D40" s="75"/>
      <c r="E40" s="75"/>
      <c r="F40" s="75"/>
      <c r="G40" s="75"/>
      <c r="H40" s="75"/>
      <c r="I40" s="75"/>
    </row>
    <row r="41" spans="1:9" ht="24" x14ac:dyDescent="0.25">
      <c r="A41" s="75" t="s">
        <v>102</v>
      </c>
      <c r="B41" s="75"/>
      <c r="C41" s="75"/>
      <c r="D41" s="75"/>
      <c r="E41" s="75"/>
      <c r="F41" s="75"/>
      <c r="G41" s="75"/>
      <c r="H41" s="75"/>
      <c r="I41" s="75"/>
    </row>
    <row r="42" spans="1:9" ht="38.25" customHeight="1" x14ac:dyDescent="0.25">
      <c r="A42" s="24"/>
      <c r="B42" s="24"/>
      <c r="C42" s="24"/>
      <c r="D42" s="24"/>
      <c r="E42" s="56" t="s">
        <v>2</v>
      </c>
      <c r="F42" s="56" t="s">
        <v>3</v>
      </c>
      <c r="G42" s="56" t="s">
        <v>30</v>
      </c>
      <c r="H42" s="24"/>
      <c r="I42" s="24"/>
    </row>
    <row r="43" spans="1:9" ht="24" x14ac:dyDescent="0.25">
      <c r="A43" s="24"/>
      <c r="B43" s="75" t="s">
        <v>103</v>
      </c>
      <c r="C43" s="75"/>
      <c r="D43" s="75"/>
      <c r="E43" s="66">
        <v>10907</v>
      </c>
      <c r="F43" s="66">
        <v>20415</v>
      </c>
      <c r="G43" s="66">
        <f>E43-F43</f>
        <v>-9508</v>
      </c>
      <c r="H43" s="24"/>
      <c r="I43" s="24"/>
    </row>
    <row r="44" spans="1:9" ht="24" x14ac:dyDescent="0.25">
      <c r="A44" s="24"/>
      <c r="B44" s="75" t="s">
        <v>104</v>
      </c>
      <c r="C44" s="75"/>
      <c r="D44" s="75"/>
      <c r="E44" s="66">
        <v>30320</v>
      </c>
      <c r="F44" s="66">
        <v>47299</v>
      </c>
      <c r="G44" s="66">
        <f t="shared" ref="G44:G45" si="0">E44-F44</f>
        <v>-16979</v>
      </c>
      <c r="H44" s="24"/>
      <c r="I44" s="24"/>
    </row>
    <row r="45" spans="1:9" ht="24" x14ac:dyDescent="0.25">
      <c r="A45" s="24"/>
      <c r="B45" s="75" t="s">
        <v>105</v>
      </c>
      <c r="C45" s="75"/>
      <c r="D45" s="75"/>
      <c r="E45" s="66">
        <v>47178</v>
      </c>
      <c r="F45" s="66">
        <v>40876</v>
      </c>
      <c r="G45" s="66">
        <f t="shared" si="0"/>
        <v>6302</v>
      </c>
      <c r="H45" s="24"/>
      <c r="I45" s="24"/>
    </row>
    <row r="46" spans="1:9" ht="27.75" customHeight="1" x14ac:dyDescent="0.25">
      <c r="A46" s="24"/>
      <c r="B46" s="75" t="s">
        <v>106</v>
      </c>
      <c r="C46" s="75"/>
      <c r="D46" s="75"/>
      <c r="E46" s="68">
        <v>0</v>
      </c>
      <c r="F46" s="68">
        <v>8150</v>
      </c>
      <c r="G46" s="68">
        <f t="shared" ref="G46:G47" si="1">E46-F46</f>
        <v>-8150</v>
      </c>
      <c r="H46" s="24"/>
      <c r="I46" s="24"/>
    </row>
    <row r="47" spans="1:9" ht="27.75" customHeight="1" x14ac:dyDescent="0.25">
      <c r="A47" s="24"/>
      <c r="B47" s="75" t="s">
        <v>107</v>
      </c>
      <c r="C47" s="75"/>
      <c r="D47" s="24"/>
      <c r="E47" s="67">
        <v>130076</v>
      </c>
      <c r="F47" s="67">
        <v>128916</v>
      </c>
      <c r="G47" s="67">
        <f t="shared" si="1"/>
        <v>1160</v>
      </c>
      <c r="H47" s="24"/>
      <c r="I47" s="24"/>
    </row>
    <row r="48" spans="1:9" ht="24" x14ac:dyDescent="0.25">
      <c r="A48" s="24"/>
      <c r="B48" s="24"/>
      <c r="C48" s="24"/>
      <c r="D48" s="24"/>
      <c r="E48" s="66"/>
      <c r="F48" s="66"/>
      <c r="G48" s="69">
        <f>SUM(G43:G47)</f>
        <v>-27175</v>
      </c>
      <c r="H48" s="24"/>
      <c r="I48" s="24"/>
    </row>
    <row r="49" spans="1:9" ht="24" x14ac:dyDescent="0.25">
      <c r="A49" s="24"/>
      <c r="B49" s="24"/>
      <c r="C49" s="24"/>
      <c r="D49" s="24"/>
      <c r="E49" s="66"/>
      <c r="F49" s="66"/>
      <c r="G49" s="70"/>
      <c r="H49" s="24"/>
      <c r="I49" s="24"/>
    </row>
    <row r="50" spans="1:9" ht="21.75" customHeight="1" x14ac:dyDescent="0.25">
      <c r="A50" s="24"/>
      <c r="B50" s="75" t="s">
        <v>108</v>
      </c>
      <c r="C50" s="75"/>
      <c r="D50" s="75"/>
      <c r="E50" s="75"/>
      <c r="F50" s="75"/>
      <c r="G50" s="75"/>
      <c r="H50" s="75"/>
      <c r="I50" s="75"/>
    </row>
    <row r="51" spans="1:9" ht="24" x14ac:dyDescent="0.25">
      <c r="A51" s="25"/>
      <c r="B51" s="25"/>
      <c r="C51" s="25"/>
      <c r="D51" s="25"/>
      <c r="E51" s="25"/>
      <c r="F51" s="25"/>
      <c r="G51" s="25"/>
      <c r="H51" s="25"/>
      <c r="I51" s="25"/>
    </row>
    <row r="52" spans="1:9" ht="24" x14ac:dyDescent="0.25">
      <c r="A52" s="25"/>
      <c r="B52" s="26" t="s">
        <v>92</v>
      </c>
      <c r="C52" s="25"/>
      <c r="D52" s="25"/>
      <c r="E52" s="25"/>
      <c r="F52" s="25"/>
      <c r="G52" s="25"/>
      <c r="H52" s="25"/>
      <c r="I52" s="25"/>
    </row>
    <row r="53" spans="1:9" ht="24" x14ac:dyDescent="0.25">
      <c r="A53" s="25"/>
      <c r="B53" s="25"/>
      <c r="C53" s="25"/>
      <c r="D53" s="25"/>
      <c r="E53" s="25"/>
      <c r="F53" s="58" t="s">
        <v>6</v>
      </c>
      <c r="G53" s="58" t="s">
        <v>6</v>
      </c>
      <c r="H53" s="58" t="s">
        <v>6</v>
      </c>
      <c r="I53" s="25"/>
    </row>
    <row r="54" spans="1:9" ht="24" x14ac:dyDescent="0.3">
      <c r="A54" s="25"/>
      <c r="B54" s="25"/>
      <c r="C54" s="25"/>
      <c r="D54" s="25"/>
      <c r="E54" s="25"/>
      <c r="F54" s="64" t="s">
        <v>2</v>
      </c>
      <c r="G54" s="64" t="s">
        <v>3</v>
      </c>
      <c r="H54" s="64" t="s">
        <v>30</v>
      </c>
      <c r="I54" s="25"/>
    </row>
    <row r="55" spans="1:9" ht="24" x14ac:dyDescent="0.25">
      <c r="A55" s="25"/>
      <c r="B55" s="25"/>
      <c r="C55" s="25"/>
      <c r="D55" s="25" t="s">
        <v>11</v>
      </c>
      <c r="E55" s="25"/>
      <c r="F55" s="59">
        <v>2399</v>
      </c>
      <c r="G55" s="59">
        <v>10370</v>
      </c>
      <c r="H55" s="60">
        <f>F55-G55</f>
        <v>-7971</v>
      </c>
      <c r="I55" s="25"/>
    </row>
    <row r="56" spans="1:9" ht="24" x14ac:dyDescent="0.25">
      <c r="A56" s="25"/>
      <c r="B56" s="25"/>
      <c r="C56" s="25"/>
      <c r="D56" s="25" t="s">
        <v>90</v>
      </c>
      <c r="E56" s="25"/>
      <c r="F56" s="59">
        <v>5159</v>
      </c>
      <c r="G56" s="59">
        <v>17940</v>
      </c>
      <c r="H56" s="60">
        <f t="shared" ref="H56:H57" si="2">F56-G56</f>
        <v>-12781</v>
      </c>
      <c r="I56" s="25"/>
    </row>
    <row r="57" spans="1:9" ht="24" x14ac:dyDescent="0.25">
      <c r="A57" s="25"/>
      <c r="B57" s="30"/>
      <c r="C57" s="28"/>
      <c r="D57" s="30" t="s">
        <v>91</v>
      </c>
      <c r="E57" s="57"/>
      <c r="F57" s="63">
        <v>8508</v>
      </c>
      <c r="G57" s="63">
        <v>8755</v>
      </c>
      <c r="H57" s="61">
        <f t="shared" si="2"/>
        <v>-247</v>
      </c>
      <c r="I57" s="26"/>
    </row>
    <row r="58" spans="1:9" ht="24" x14ac:dyDescent="0.25">
      <c r="A58" s="25"/>
      <c r="B58" s="30"/>
      <c r="C58" s="28"/>
      <c r="D58" s="30"/>
      <c r="E58" s="57"/>
      <c r="F58" s="62">
        <f>F55+F56+F57</f>
        <v>16066</v>
      </c>
      <c r="G58" s="62">
        <f t="shared" ref="G58:H58" si="3">G55+G56+G57</f>
        <v>37065</v>
      </c>
      <c r="H58" s="62">
        <f t="shared" si="3"/>
        <v>-20999</v>
      </c>
      <c r="I58" s="26"/>
    </row>
    <row r="59" spans="1:9" ht="24" x14ac:dyDescent="0.25">
      <c r="A59" s="25"/>
      <c r="B59" s="30"/>
      <c r="C59" s="28"/>
      <c r="D59" s="30"/>
      <c r="E59" s="57"/>
      <c r="F59" s="65"/>
      <c r="G59" s="65"/>
      <c r="H59" s="65"/>
      <c r="I59" s="26"/>
    </row>
    <row r="60" spans="1:9" ht="24" x14ac:dyDescent="0.25">
      <c r="A60" s="25"/>
      <c r="B60" s="30"/>
      <c r="C60" s="28"/>
      <c r="D60" s="30"/>
      <c r="E60" s="57"/>
      <c r="F60" s="65"/>
      <c r="G60" s="65"/>
      <c r="H60" s="65"/>
      <c r="I60" s="26"/>
    </row>
    <row r="61" spans="1:9" ht="24" x14ac:dyDescent="0.25">
      <c r="A61" s="25"/>
      <c r="B61" s="26" t="s">
        <v>94</v>
      </c>
      <c r="C61" s="25"/>
      <c r="D61" s="25"/>
      <c r="E61" s="25"/>
      <c r="F61" s="25"/>
      <c r="G61" s="25"/>
      <c r="H61" s="25"/>
      <c r="I61" s="26"/>
    </row>
    <row r="62" spans="1:9" ht="24" x14ac:dyDescent="0.25">
      <c r="A62" s="25"/>
      <c r="B62" s="25"/>
      <c r="C62" s="25"/>
      <c r="D62" s="25"/>
      <c r="E62" s="25"/>
      <c r="F62" s="58" t="s">
        <v>6</v>
      </c>
      <c r="G62" s="58" t="s">
        <v>6</v>
      </c>
      <c r="H62" s="58" t="s">
        <v>6</v>
      </c>
      <c r="I62" s="26"/>
    </row>
    <row r="63" spans="1:9" ht="24" x14ac:dyDescent="0.3">
      <c r="A63" s="25"/>
      <c r="B63" s="25"/>
      <c r="C63" s="25"/>
      <c r="D63" s="25"/>
      <c r="E63" s="25"/>
      <c r="F63" s="64" t="s">
        <v>2</v>
      </c>
      <c r="G63" s="64" t="s">
        <v>3</v>
      </c>
      <c r="H63" s="64" t="s">
        <v>30</v>
      </c>
      <c r="I63" s="26"/>
    </row>
    <row r="64" spans="1:9" ht="24" x14ac:dyDescent="0.25">
      <c r="A64" s="25"/>
      <c r="B64" s="25"/>
      <c r="C64" s="25"/>
      <c r="D64" s="25" t="s">
        <v>11</v>
      </c>
      <c r="E64" s="25"/>
      <c r="F64" s="59">
        <v>16995</v>
      </c>
      <c r="G64" s="59">
        <v>25793</v>
      </c>
      <c r="H64" s="60">
        <f>F64-G64</f>
        <v>-8798</v>
      </c>
      <c r="I64" s="26"/>
    </row>
    <row r="65" spans="1:10" ht="24" x14ac:dyDescent="0.25">
      <c r="A65" s="25"/>
      <c r="B65" s="25"/>
      <c r="C65" s="25"/>
      <c r="D65" s="25" t="s">
        <v>90</v>
      </c>
      <c r="E65" s="25"/>
      <c r="F65" s="59">
        <v>12197</v>
      </c>
      <c r="G65" s="59">
        <v>15831</v>
      </c>
      <c r="H65" s="60">
        <f t="shared" ref="H65:H66" si="4">F65-G65</f>
        <v>-3634</v>
      </c>
      <c r="I65" s="26"/>
    </row>
    <row r="66" spans="1:10" ht="24" x14ac:dyDescent="0.25">
      <c r="A66" s="25"/>
      <c r="B66" s="30"/>
      <c r="C66" s="28"/>
      <c r="D66" s="30" t="s">
        <v>91</v>
      </c>
      <c r="E66" s="57"/>
      <c r="F66" s="63">
        <v>1128</v>
      </c>
      <c r="G66" s="63">
        <v>5675</v>
      </c>
      <c r="H66" s="61">
        <f t="shared" si="4"/>
        <v>-4547</v>
      </c>
      <c r="I66" s="26"/>
    </row>
    <row r="67" spans="1:10" ht="24" x14ac:dyDescent="0.25">
      <c r="A67" s="25"/>
      <c r="B67" s="30"/>
      <c r="C67" s="28"/>
      <c r="D67" s="30"/>
      <c r="E67" s="57"/>
      <c r="F67" s="62">
        <f>F64+F65+F66</f>
        <v>30320</v>
      </c>
      <c r="G67" s="62">
        <f t="shared" ref="G67:H67" si="5">G64+G65+G66</f>
        <v>47299</v>
      </c>
      <c r="H67" s="62">
        <f t="shared" si="5"/>
        <v>-16979</v>
      </c>
      <c r="I67" s="26"/>
    </row>
    <row r="68" spans="1:10" ht="24" x14ac:dyDescent="0.25">
      <c r="A68" s="25"/>
      <c r="B68" s="30"/>
      <c r="C68" s="28"/>
      <c r="D68" s="30"/>
      <c r="E68" s="57"/>
      <c r="F68" s="65"/>
      <c r="G68" s="65"/>
      <c r="H68" s="65"/>
      <c r="I68" s="26"/>
    </row>
    <row r="69" spans="1:10" ht="24" x14ac:dyDescent="0.25">
      <c r="A69" s="25"/>
      <c r="B69" s="30"/>
      <c r="C69" s="28"/>
      <c r="D69" s="30"/>
      <c r="E69" s="57"/>
      <c r="F69" s="65"/>
      <c r="G69" s="65"/>
      <c r="H69" s="65"/>
      <c r="I69" s="26"/>
    </row>
    <row r="70" spans="1:10" ht="24" x14ac:dyDescent="0.25">
      <c r="A70" s="25"/>
      <c r="B70" s="26" t="s">
        <v>95</v>
      </c>
      <c r="C70" s="25"/>
      <c r="D70" s="25"/>
      <c r="E70" s="25"/>
      <c r="F70" s="25"/>
      <c r="G70" s="25"/>
      <c r="H70" s="25"/>
      <c r="I70" s="26"/>
    </row>
    <row r="71" spans="1:10" ht="24" x14ac:dyDescent="0.25">
      <c r="A71" s="25"/>
      <c r="B71" s="25"/>
      <c r="C71" s="25"/>
      <c r="D71" s="25"/>
      <c r="E71" s="25"/>
      <c r="F71" s="58" t="s">
        <v>6</v>
      </c>
      <c r="G71" s="58" t="s">
        <v>6</v>
      </c>
      <c r="H71" s="58" t="s">
        <v>6</v>
      </c>
      <c r="I71" s="26"/>
    </row>
    <row r="72" spans="1:10" ht="24" x14ac:dyDescent="0.3">
      <c r="A72" s="25"/>
      <c r="B72" s="25"/>
      <c r="C72" s="25"/>
      <c r="D72" s="25"/>
      <c r="E72" s="25"/>
      <c r="F72" s="64" t="s">
        <v>2</v>
      </c>
      <c r="G72" s="64" t="s">
        <v>3</v>
      </c>
      <c r="H72" s="64" t="s">
        <v>30</v>
      </c>
      <c r="I72" s="26"/>
    </row>
    <row r="73" spans="1:10" ht="24" x14ac:dyDescent="0.25">
      <c r="A73" s="25"/>
      <c r="B73" s="25"/>
      <c r="C73" s="25"/>
      <c r="D73" s="25" t="s">
        <v>11</v>
      </c>
      <c r="E73" s="25"/>
      <c r="F73" s="59">
        <v>21084</v>
      </c>
      <c r="G73" s="59">
        <v>17255</v>
      </c>
      <c r="H73" s="60">
        <f>F73-G73</f>
        <v>3829</v>
      </c>
      <c r="I73" s="26"/>
    </row>
    <row r="74" spans="1:10" ht="24" x14ac:dyDescent="0.25">
      <c r="A74" s="25"/>
      <c r="B74" s="25"/>
      <c r="C74" s="25"/>
      <c r="D74" s="25" t="s">
        <v>90</v>
      </c>
      <c r="E74" s="25"/>
      <c r="F74" s="59">
        <v>20280</v>
      </c>
      <c r="G74" s="59">
        <v>16148</v>
      </c>
      <c r="H74" s="60">
        <f t="shared" ref="H74:H75" si="6">F74-G74</f>
        <v>4132</v>
      </c>
      <c r="I74" s="26"/>
    </row>
    <row r="75" spans="1:10" ht="24" x14ac:dyDescent="0.25">
      <c r="A75" s="25"/>
      <c r="B75" s="30"/>
      <c r="C75" s="28"/>
      <c r="D75" s="30" t="s">
        <v>91</v>
      </c>
      <c r="E75" s="57"/>
      <c r="F75" s="63">
        <v>5814</v>
      </c>
      <c r="G75" s="63">
        <v>7473</v>
      </c>
      <c r="H75" s="61">
        <f t="shared" si="6"/>
        <v>-1659</v>
      </c>
      <c r="I75" s="26"/>
    </row>
    <row r="76" spans="1:10" ht="24" x14ac:dyDescent="0.25">
      <c r="A76" s="25"/>
      <c r="B76" s="30"/>
      <c r="C76" s="28"/>
      <c r="D76" s="30"/>
      <c r="E76" s="57"/>
      <c r="F76" s="62">
        <f>F73+F74+F75</f>
        <v>47178</v>
      </c>
      <c r="G76" s="62">
        <f t="shared" ref="G76:H76" si="7">G73+G74+G75</f>
        <v>40876</v>
      </c>
      <c r="H76" s="62">
        <f t="shared" si="7"/>
        <v>6302</v>
      </c>
      <c r="I76" s="26"/>
    </row>
    <row r="77" spans="1:10" ht="24" x14ac:dyDescent="0.25">
      <c r="A77" s="25"/>
      <c r="B77" s="30"/>
      <c r="C77" s="28"/>
      <c r="D77" s="30"/>
      <c r="E77" s="57"/>
      <c r="F77" s="65"/>
      <c r="G77" s="65"/>
      <c r="H77" s="65"/>
      <c r="I77" s="26"/>
    </row>
    <row r="78" spans="1:10" ht="24" x14ac:dyDescent="0.25">
      <c r="A78" s="25"/>
      <c r="B78" s="30"/>
      <c r="C78" s="28"/>
      <c r="D78" s="30"/>
      <c r="E78" s="57"/>
      <c r="F78" s="26"/>
      <c r="G78" s="26"/>
      <c r="H78" s="26"/>
      <c r="I78" s="26"/>
    </row>
    <row r="79" spans="1:10" ht="24" x14ac:dyDescent="0.4">
      <c r="A79" s="76" t="s">
        <v>26</v>
      </c>
      <c r="B79" s="76"/>
      <c r="C79" s="76"/>
      <c r="D79" s="76"/>
      <c r="E79" s="4"/>
      <c r="F79" s="4"/>
      <c r="G79" s="4"/>
      <c r="H79" s="4"/>
      <c r="I79" s="4"/>
      <c r="J79" s="1"/>
    </row>
    <row r="80" spans="1:10" ht="24" x14ac:dyDescent="0.4">
      <c r="A80" s="74" t="s">
        <v>96</v>
      </c>
      <c r="B80" s="74"/>
      <c r="C80" s="74"/>
      <c r="D80" s="74"/>
      <c r="E80" s="74"/>
      <c r="F80" s="74"/>
      <c r="G80" s="74"/>
      <c r="H80" s="74"/>
      <c r="I80" s="74"/>
      <c r="J80" s="1"/>
    </row>
    <row r="81" spans="1:10" ht="24" x14ac:dyDescent="0.4">
      <c r="A81" s="1" t="s">
        <v>97</v>
      </c>
      <c r="B81" s="1"/>
      <c r="C81" s="1"/>
      <c r="D81" s="1"/>
      <c r="E81" s="1"/>
      <c r="F81" s="39"/>
      <c r="G81" s="39"/>
      <c r="H81" s="39"/>
      <c r="I81" s="39"/>
      <c r="J81" s="1"/>
    </row>
    <row r="82" spans="1:10" ht="24" x14ac:dyDescent="0.4">
      <c r="A82" s="1"/>
      <c r="B82" s="1"/>
      <c r="C82" s="1"/>
      <c r="D82" s="1"/>
      <c r="E82" s="1"/>
      <c r="F82" s="39"/>
      <c r="G82" s="39"/>
      <c r="H82" s="39"/>
      <c r="I82" s="39"/>
      <c r="J82" s="1"/>
    </row>
    <row r="83" spans="1:10" ht="24" x14ac:dyDescent="0.4">
      <c r="A83" s="39" t="s">
        <v>27</v>
      </c>
      <c r="B83" s="39"/>
      <c r="C83" s="39"/>
      <c r="D83" s="39"/>
      <c r="E83" s="39"/>
      <c r="F83" s="39"/>
      <c r="G83" s="39"/>
      <c r="H83" s="39"/>
      <c r="I83" s="39"/>
      <c r="J83" s="1"/>
    </row>
    <row r="84" spans="1:10" ht="24" x14ac:dyDescent="0.4">
      <c r="A84" s="4"/>
      <c r="B84" s="4"/>
      <c r="C84" s="4"/>
      <c r="D84" s="4"/>
      <c r="E84" s="4"/>
      <c r="F84" s="4"/>
      <c r="G84" s="4"/>
      <c r="H84" s="4"/>
      <c r="I84" s="4"/>
      <c r="J84" s="1"/>
    </row>
    <row r="85" spans="1:10" ht="24" x14ac:dyDescent="0.4">
      <c r="A85" s="5" t="s">
        <v>28</v>
      </c>
      <c r="B85" s="1"/>
      <c r="C85" s="1"/>
      <c r="D85" s="1"/>
      <c r="E85" s="1"/>
      <c r="F85" s="1"/>
      <c r="G85" s="24"/>
      <c r="H85" s="24"/>
      <c r="I85" s="24"/>
      <c r="J85" s="1"/>
    </row>
    <row r="86" spans="1:10" ht="24" x14ac:dyDescent="0.4">
      <c r="A86" s="5"/>
      <c r="B86" s="1"/>
      <c r="C86" s="1"/>
      <c r="D86" s="1"/>
      <c r="E86" s="1"/>
      <c r="F86" s="1"/>
      <c r="G86" s="24"/>
      <c r="H86" s="24"/>
      <c r="I86" s="24"/>
      <c r="J86" s="1"/>
    </row>
    <row r="87" spans="1:10" ht="24" x14ac:dyDescent="0.4">
      <c r="A87" s="5"/>
      <c r="B87" s="1"/>
      <c r="C87" s="1"/>
      <c r="D87" s="40" t="s">
        <v>2</v>
      </c>
      <c r="E87" s="40" t="s">
        <v>3</v>
      </c>
      <c r="F87" s="40" t="s">
        <v>30</v>
      </c>
      <c r="G87" s="24"/>
      <c r="H87" s="24"/>
      <c r="I87" s="24"/>
      <c r="J87" s="1"/>
    </row>
    <row r="88" spans="1:10" ht="24" x14ac:dyDescent="0.4">
      <c r="A88" s="5"/>
      <c r="B88" s="1"/>
      <c r="C88" s="1"/>
      <c r="D88" s="40" t="s">
        <v>6</v>
      </c>
      <c r="E88" s="40" t="s">
        <v>6</v>
      </c>
      <c r="F88" s="40" t="s">
        <v>6</v>
      </c>
      <c r="G88" s="24"/>
      <c r="H88" s="24"/>
      <c r="I88" s="24"/>
      <c r="J88" s="1"/>
    </row>
    <row r="89" spans="1:10" ht="24" x14ac:dyDescent="0.4">
      <c r="A89" s="1" t="s">
        <v>31</v>
      </c>
      <c r="B89" s="1"/>
      <c r="C89" s="1"/>
      <c r="D89" s="9">
        <v>26042</v>
      </c>
      <c r="E89" s="9">
        <v>29006</v>
      </c>
      <c r="F89" s="41">
        <f>D89-E89</f>
        <v>-2964</v>
      </c>
      <c r="G89" s="24"/>
      <c r="H89" s="71"/>
      <c r="I89" s="71"/>
      <c r="J89" s="71"/>
    </row>
    <row r="90" spans="1:10" ht="24" x14ac:dyDescent="0.4">
      <c r="A90" s="1" t="s">
        <v>32</v>
      </c>
      <c r="B90" s="1"/>
      <c r="C90" s="1"/>
      <c r="D90" s="9">
        <v>55</v>
      </c>
      <c r="E90" s="9">
        <v>2000</v>
      </c>
      <c r="F90" s="41">
        <f t="shared" ref="F90:F107" si="8">D90-E90</f>
        <v>-1945</v>
      </c>
      <c r="G90" s="24"/>
      <c r="H90" s="24"/>
      <c r="I90" s="24"/>
      <c r="J90" s="1"/>
    </row>
    <row r="91" spans="1:10" ht="24" x14ac:dyDescent="0.4">
      <c r="A91" s="1" t="s">
        <v>33</v>
      </c>
      <c r="B91" s="1"/>
      <c r="C91" s="1"/>
      <c r="D91" s="9">
        <v>3124</v>
      </c>
      <c r="E91" s="9">
        <v>2760</v>
      </c>
      <c r="F91" s="41">
        <f t="shared" si="8"/>
        <v>364</v>
      </c>
      <c r="G91" s="24"/>
      <c r="H91" s="24"/>
      <c r="I91" s="24"/>
      <c r="J91" s="1"/>
    </row>
    <row r="92" spans="1:10" ht="24" x14ac:dyDescent="0.4">
      <c r="A92" s="1" t="s">
        <v>34</v>
      </c>
      <c r="B92" s="1"/>
      <c r="C92" s="1"/>
      <c r="D92" s="9">
        <v>1431</v>
      </c>
      <c r="E92" s="9">
        <v>1608</v>
      </c>
      <c r="F92" s="41">
        <f t="shared" si="8"/>
        <v>-177</v>
      </c>
      <c r="G92" s="24"/>
      <c r="H92" s="25"/>
      <c r="I92" s="25"/>
      <c r="J92" s="1"/>
    </row>
    <row r="93" spans="1:10" ht="24" x14ac:dyDescent="0.4">
      <c r="A93" s="1" t="s">
        <v>35</v>
      </c>
      <c r="B93" s="1"/>
      <c r="C93" s="1"/>
      <c r="D93" s="9">
        <v>827</v>
      </c>
      <c r="E93" s="9">
        <v>751</v>
      </c>
      <c r="F93" s="41">
        <f>D93-E93</f>
        <v>76</v>
      </c>
      <c r="G93" s="24"/>
      <c r="H93" s="24"/>
      <c r="I93" s="24"/>
      <c r="J93" s="1"/>
    </row>
    <row r="94" spans="1:10" ht="24" x14ac:dyDescent="0.4">
      <c r="A94" s="1" t="s">
        <v>36</v>
      </c>
      <c r="B94" s="1"/>
      <c r="C94" s="1"/>
      <c r="D94" s="9">
        <v>10967</v>
      </c>
      <c r="E94" s="9">
        <v>11000</v>
      </c>
      <c r="F94" s="41">
        <f t="shared" si="8"/>
        <v>-33</v>
      </c>
      <c r="G94" s="24"/>
      <c r="H94" s="24"/>
      <c r="I94" s="24"/>
      <c r="J94" s="1"/>
    </row>
    <row r="95" spans="1:10" ht="24" x14ac:dyDescent="0.4">
      <c r="A95" s="1" t="s">
        <v>37</v>
      </c>
      <c r="B95" s="1"/>
      <c r="C95" s="1"/>
      <c r="D95" s="9">
        <v>2955</v>
      </c>
      <c r="E95" s="9">
        <v>2584</v>
      </c>
      <c r="F95" s="41">
        <f t="shared" si="8"/>
        <v>371</v>
      </c>
      <c r="G95" s="24"/>
      <c r="H95" s="42"/>
      <c r="I95" s="42"/>
      <c r="J95" s="27"/>
    </row>
    <row r="96" spans="1:10" ht="24" x14ac:dyDescent="0.4">
      <c r="A96" s="1" t="s">
        <v>39</v>
      </c>
      <c r="B96" s="1"/>
      <c r="C96" s="1"/>
      <c r="D96" s="9">
        <v>1368</v>
      </c>
      <c r="E96" s="9">
        <v>1472</v>
      </c>
      <c r="F96" s="41">
        <f t="shared" si="8"/>
        <v>-104</v>
      </c>
      <c r="G96" s="24"/>
      <c r="H96" s="24"/>
      <c r="I96" s="24"/>
      <c r="J96" s="1"/>
    </row>
    <row r="97" spans="1:10" ht="24" x14ac:dyDescent="0.4">
      <c r="A97" s="1" t="s">
        <v>40</v>
      </c>
      <c r="B97" s="1"/>
      <c r="C97" s="1"/>
      <c r="D97" s="9">
        <v>1169</v>
      </c>
      <c r="E97" s="9">
        <v>2150</v>
      </c>
      <c r="F97" s="41">
        <f t="shared" si="8"/>
        <v>-981</v>
      </c>
      <c r="G97" s="24"/>
      <c r="H97" s="24"/>
      <c r="I97" s="24"/>
      <c r="J97" s="1"/>
    </row>
    <row r="98" spans="1:10" ht="24" x14ac:dyDescent="0.4">
      <c r="A98" s="1" t="s">
        <v>41</v>
      </c>
      <c r="B98" s="1"/>
      <c r="C98" s="1"/>
      <c r="D98" s="9">
        <v>300</v>
      </c>
      <c r="E98" s="9">
        <v>2000</v>
      </c>
      <c r="F98" s="41">
        <f t="shared" si="8"/>
        <v>-1700</v>
      </c>
      <c r="G98" s="24"/>
      <c r="H98" s="24"/>
      <c r="I98" s="24"/>
      <c r="J98" s="1"/>
    </row>
    <row r="99" spans="1:10" ht="24" x14ac:dyDescent="0.4">
      <c r="A99" s="1" t="s">
        <v>42</v>
      </c>
      <c r="B99" s="1"/>
      <c r="C99" s="1"/>
      <c r="D99" s="9">
        <v>1380</v>
      </c>
      <c r="E99" s="9">
        <v>3875</v>
      </c>
      <c r="F99" s="41">
        <f t="shared" si="8"/>
        <v>-2495</v>
      </c>
      <c r="G99" s="24"/>
      <c r="H99" s="24"/>
      <c r="I99" s="24"/>
      <c r="J99" s="1"/>
    </row>
    <row r="100" spans="1:10" ht="24" x14ac:dyDescent="0.4">
      <c r="A100" s="1" t="s">
        <v>43</v>
      </c>
      <c r="B100" s="1"/>
      <c r="C100" s="1"/>
      <c r="D100" s="9">
        <v>185</v>
      </c>
      <c r="E100" s="9">
        <v>150</v>
      </c>
      <c r="F100" s="41">
        <f t="shared" si="8"/>
        <v>35</v>
      </c>
      <c r="G100" s="24"/>
      <c r="H100" s="24"/>
      <c r="I100" s="24"/>
      <c r="J100" s="1"/>
    </row>
    <row r="101" spans="1:10" ht="24" x14ac:dyDescent="0.4">
      <c r="A101" s="1" t="s">
        <v>44</v>
      </c>
      <c r="B101" s="1"/>
      <c r="C101" s="1"/>
      <c r="D101" s="9">
        <v>341</v>
      </c>
      <c r="E101" s="9">
        <v>264</v>
      </c>
      <c r="F101" s="41">
        <f t="shared" si="8"/>
        <v>77</v>
      </c>
      <c r="G101" s="24"/>
      <c r="H101" s="24"/>
      <c r="I101" s="24"/>
      <c r="J101" s="1"/>
    </row>
    <row r="102" spans="1:10" ht="24" x14ac:dyDescent="0.4">
      <c r="A102" s="1" t="s">
        <v>45</v>
      </c>
      <c r="B102" s="1"/>
      <c r="C102" s="1"/>
      <c r="D102" s="9">
        <v>0</v>
      </c>
      <c r="E102" s="9">
        <v>1500</v>
      </c>
      <c r="F102" s="41">
        <f t="shared" si="8"/>
        <v>-1500</v>
      </c>
      <c r="G102" s="24"/>
      <c r="H102" s="24"/>
      <c r="I102" s="24"/>
      <c r="J102" s="1"/>
    </row>
    <row r="103" spans="1:10" ht="24" x14ac:dyDescent="0.4">
      <c r="A103" s="1" t="s">
        <v>46</v>
      </c>
      <c r="B103" s="1"/>
      <c r="C103" s="1"/>
      <c r="D103" s="9">
        <v>6150</v>
      </c>
      <c r="E103" s="9">
        <v>7000</v>
      </c>
      <c r="F103" s="41">
        <f>D103-E103</f>
        <v>-850</v>
      </c>
      <c r="G103" s="24"/>
      <c r="H103" s="24"/>
      <c r="I103" s="24"/>
      <c r="J103" s="1"/>
    </row>
    <row r="104" spans="1:10" ht="24" x14ac:dyDescent="0.4">
      <c r="A104" s="1" t="s">
        <v>47</v>
      </c>
      <c r="B104" s="1"/>
      <c r="C104" s="1"/>
      <c r="D104" s="9">
        <v>0</v>
      </c>
      <c r="E104" s="9">
        <v>0</v>
      </c>
      <c r="F104" s="41">
        <f t="shared" si="8"/>
        <v>0</v>
      </c>
      <c r="G104" s="1"/>
      <c r="H104" s="24"/>
      <c r="I104" s="1"/>
      <c r="J104" s="1"/>
    </row>
    <row r="105" spans="1:10" ht="24" x14ac:dyDescent="0.4">
      <c r="A105" s="1" t="s">
        <v>98</v>
      </c>
      <c r="B105" s="1"/>
      <c r="C105" s="1"/>
      <c r="D105" s="9">
        <v>0</v>
      </c>
      <c r="E105" s="9">
        <v>0</v>
      </c>
      <c r="F105" s="41">
        <f t="shared" si="8"/>
        <v>0</v>
      </c>
      <c r="G105" s="1"/>
      <c r="H105" s="24"/>
      <c r="I105" s="1"/>
      <c r="J105" s="1"/>
    </row>
    <row r="106" spans="1:10" ht="24" x14ac:dyDescent="0.4">
      <c r="A106" s="1" t="s">
        <v>49</v>
      </c>
      <c r="B106" s="1"/>
      <c r="C106" s="1"/>
      <c r="D106" s="9">
        <v>0</v>
      </c>
      <c r="E106" s="9">
        <v>0</v>
      </c>
      <c r="F106" s="41">
        <f t="shared" si="8"/>
        <v>0</v>
      </c>
      <c r="G106" s="1"/>
      <c r="H106" s="24"/>
      <c r="I106" s="1"/>
      <c r="J106" s="1"/>
    </row>
    <row r="107" spans="1:10" ht="24" x14ac:dyDescent="0.4">
      <c r="A107" s="1" t="s">
        <v>50</v>
      </c>
      <c r="B107" s="1"/>
      <c r="C107" s="1"/>
      <c r="D107" s="9">
        <v>28</v>
      </c>
      <c r="E107" s="9">
        <v>45</v>
      </c>
      <c r="F107" s="41">
        <f t="shared" si="8"/>
        <v>-17</v>
      </c>
      <c r="G107" s="1"/>
      <c r="H107" s="24"/>
      <c r="I107" s="1"/>
      <c r="J107" s="1"/>
    </row>
    <row r="108" spans="1:10" ht="24.75" thickBot="1" x14ac:dyDescent="0.45">
      <c r="A108" s="1" t="s">
        <v>51</v>
      </c>
      <c r="B108" s="1"/>
      <c r="C108" s="1"/>
      <c r="D108" s="21">
        <v>1776</v>
      </c>
      <c r="E108" s="21">
        <v>1133</v>
      </c>
      <c r="F108" s="41">
        <f>D108-E108+1</f>
        <v>644</v>
      </c>
      <c r="G108" s="1"/>
      <c r="H108" s="24"/>
      <c r="I108" s="1"/>
      <c r="J108" s="1"/>
    </row>
    <row r="109" spans="1:10" ht="24.75" thickBot="1" x14ac:dyDescent="0.45">
      <c r="A109" s="5" t="s">
        <v>52</v>
      </c>
      <c r="B109" s="1"/>
      <c r="C109" s="1"/>
      <c r="D109" s="43">
        <f>SUM(D89:D108)-2</f>
        <v>58096</v>
      </c>
      <c r="E109" s="43">
        <f>SUM(E89:E108)</f>
        <v>69298</v>
      </c>
      <c r="F109" s="43">
        <f>SUM(F89:F108)-3</f>
        <v>-11202</v>
      </c>
      <c r="G109" s="1"/>
      <c r="H109" s="24"/>
      <c r="I109" s="1"/>
      <c r="J109" s="1"/>
    </row>
    <row r="110" spans="1:10" ht="24" x14ac:dyDescent="0.4">
      <c r="A110" s="1"/>
      <c r="B110" s="1"/>
      <c r="C110" s="1"/>
      <c r="D110" s="1"/>
      <c r="E110" s="1"/>
      <c r="F110" s="1"/>
      <c r="G110" s="1"/>
      <c r="H110" s="24"/>
      <c r="I110" s="1"/>
      <c r="J110" s="1"/>
    </row>
    <row r="111" spans="1:10" ht="24" x14ac:dyDescent="0.4">
      <c r="A111" s="1"/>
      <c r="B111" s="1"/>
      <c r="C111" s="1"/>
      <c r="D111" s="1"/>
      <c r="E111" s="1"/>
      <c r="F111" s="1"/>
      <c r="G111" s="1"/>
      <c r="H111" s="24"/>
      <c r="I111" s="1"/>
      <c r="J111" s="1"/>
    </row>
    <row r="112" spans="1:10" ht="24" x14ac:dyDescent="0.4">
      <c r="A112" s="1"/>
      <c r="B112" s="1"/>
      <c r="C112" s="1"/>
      <c r="D112" s="1"/>
      <c r="E112" s="1"/>
      <c r="F112" s="1"/>
      <c r="G112" s="1"/>
      <c r="H112" s="24"/>
      <c r="I112" s="1"/>
      <c r="J112" s="1"/>
    </row>
    <row r="113" spans="1:10" ht="24" x14ac:dyDescent="0.4">
      <c r="A113" s="1"/>
      <c r="B113" s="1"/>
      <c r="C113" s="1"/>
      <c r="D113" s="1"/>
      <c r="E113" s="1"/>
      <c r="F113" s="1"/>
      <c r="G113" s="1"/>
      <c r="H113" s="24"/>
      <c r="I113" s="1"/>
      <c r="J113" s="1"/>
    </row>
    <row r="114" spans="1:10" ht="24" x14ac:dyDescent="0.4">
      <c r="A114" s="1"/>
      <c r="B114" s="1"/>
      <c r="C114" s="1"/>
      <c r="D114" s="1"/>
      <c r="E114" s="1"/>
      <c r="F114" s="1"/>
      <c r="G114" s="1"/>
      <c r="H114" s="24"/>
      <c r="I114" s="1"/>
      <c r="J114" s="1"/>
    </row>
    <row r="115" spans="1:10" ht="24" x14ac:dyDescent="0.4">
      <c r="A115" s="72"/>
      <c r="B115" s="72"/>
      <c r="C115" s="72"/>
      <c r="D115" s="72"/>
      <c r="E115" s="72"/>
      <c r="F115" s="72"/>
      <c r="G115" s="72"/>
      <c r="H115" s="72"/>
      <c r="I115" s="72"/>
      <c r="J115" s="1"/>
    </row>
    <row r="116" spans="1:10" ht="24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24" x14ac:dyDescent="0.4">
      <c r="A117" s="1"/>
      <c r="B117" s="1"/>
      <c r="C117" s="1"/>
      <c r="D117" s="1"/>
      <c r="E117" s="1"/>
      <c r="F117" s="1"/>
      <c r="G117" s="10"/>
      <c r="H117" s="1"/>
      <c r="I117" s="1"/>
      <c r="J117" s="1"/>
    </row>
    <row r="118" spans="1:10" ht="24" x14ac:dyDescent="0.4">
      <c r="A118" s="5" t="s">
        <v>53</v>
      </c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24" x14ac:dyDescent="0.4">
      <c r="A119" s="5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24" x14ac:dyDescent="0.4">
      <c r="A120" s="73" t="s">
        <v>75</v>
      </c>
      <c r="B120" s="73"/>
      <c r="C120" s="73"/>
      <c r="D120" s="73"/>
      <c r="E120" s="73"/>
      <c r="F120" s="73"/>
      <c r="G120" s="73"/>
      <c r="H120" s="73"/>
      <c r="I120" s="73"/>
      <c r="J120" s="1"/>
    </row>
    <row r="121" spans="1:10" ht="24" x14ac:dyDescent="0.4">
      <c r="A121" s="73"/>
      <c r="B121" s="73"/>
      <c r="C121" s="73"/>
      <c r="D121" s="73"/>
      <c r="E121" s="73"/>
      <c r="F121" s="73"/>
      <c r="G121" s="73"/>
      <c r="H121" s="73"/>
      <c r="I121" s="73"/>
      <c r="J121" s="1"/>
    </row>
    <row r="122" spans="1:10" ht="24" x14ac:dyDescent="0.4">
      <c r="A122" s="55"/>
      <c r="B122" s="55"/>
      <c r="C122" s="55"/>
      <c r="D122" s="55"/>
      <c r="E122" s="55"/>
      <c r="F122" s="55"/>
      <c r="G122" s="55"/>
      <c r="H122" s="55"/>
      <c r="I122" s="55"/>
      <c r="J122" s="1"/>
    </row>
    <row r="123" spans="1:10" ht="24" x14ac:dyDescent="0.4">
      <c r="A123" s="1"/>
      <c r="B123" s="1"/>
      <c r="C123" s="1"/>
      <c r="D123" s="40" t="s">
        <v>6</v>
      </c>
      <c r="E123" s="1"/>
      <c r="F123" s="1"/>
      <c r="G123" s="1"/>
      <c r="H123" s="1"/>
      <c r="I123" s="1"/>
      <c r="J123" s="1"/>
    </row>
    <row r="124" spans="1:10" ht="24" x14ac:dyDescent="0.4">
      <c r="A124" s="45" t="s">
        <v>54</v>
      </c>
      <c r="B124" s="46"/>
      <c r="C124" s="46"/>
      <c r="D124" s="47">
        <v>1104548</v>
      </c>
      <c r="E124" s="1"/>
      <c r="F124" s="1"/>
      <c r="G124" s="1"/>
      <c r="H124" s="1"/>
      <c r="I124" s="1"/>
      <c r="J124" s="1"/>
    </row>
    <row r="125" spans="1:10" ht="24" x14ac:dyDescent="0.4">
      <c r="A125" s="45" t="s">
        <v>55</v>
      </c>
      <c r="B125" s="46"/>
      <c r="C125" s="46"/>
      <c r="D125" s="47">
        <v>138458</v>
      </c>
      <c r="E125" s="1"/>
      <c r="F125" s="1"/>
      <c r="G125" s="1"/>
      <c r="H125" s="1"/>
      <c r="I125" s="1"/>
      <c r="J125" s="1"/>
    </row>
    <row r="126" spans="1:10" ht="24" x14ac:dyDescent="0.4">
      <c r="A126" s="45" t="s">
        <v>56</v>
      </c>
      <c r="B126" s="46"/>
      <c r="C126" s="46"/>
      <c r="D126" s="47">
        <v>-166795</v>
      </c>
      <c r="E126" s="1"/>
      <c r="F126" s="1"/>
      <c r="G126" s="1"/>
      <c r="H126" s="1"/>
      <c r="I126" s="1"/>
      <c r="J126" s="1"/>
    </row>
    <row r="127" spans="1:10" ht="24.75" thickBot="1" x14ac:dyDescent="0.45">
      <c r="A127" s="48" t="s">
        <v>57</v>
      </c>
      <c r="B127" s="46"/>
      <c r="C127" s="46"/>
      <c r="D127" s="49">
        <f>SUM(D124:D126)</f>
        <v>1076211</v>
      </c>
      <c r="E127" s="1"/>
      <c r="F127" s="1"/>
      <c r="G127" s="1"/>
      <c r="H127" s="1"/>
      <c r="I127" s="1"/>
      <c r="J127" s="1"/>
    </row>
    <row r="128" spans="1:10" ht="24.75" thickTop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</row>
  </sheetData>
  <mergeCells count="16">
    <mergeCell ref="A4:K4"/>
    <mergeCell ref="B50:I50"/>
    <mergeCell ref="A79:D79"/>
    <mergeCell ref="B46:D46"/>
    <mergeCell ref="A80:I80"/>
    <mergeCell ref="B47:C47"/>
    <mergeCell ref="H89:J89"/>
    <mergeCell ref="A115:I115"/>
    <mergeCell ref="A120:I121"/>
    <mergeCell ref="A6:I6"/>
    <mergeCell ref="A41:I41"/>
    <mergeCell ref="B43:D43"/>
    <mergeCell ref="B44:D44"/>
    <mergeCell ref="B45:D45"/>
    <mergeCell ref="A7:I7"/>
    <mergeCell ref="A40:I40"/>
  </mergeCells>
  <pageMargins left="0.70866141732283472" right="0.70866141732283472" top="0.74803149606299213" bottom="0.74803149606299213" header="0.31496062992125984" footer="0.31496062992125984"/>
  <pageSetup paperSize="9" scale="51" fitToHeight="3" orientation="portrait" r:id="rId1"/>
  <headerFooter>
    <oddHeader>&amp;RPaper 4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Narrative 1st qtr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Billy</cp:lastModifiedBy>
  <cp:lastPrinted>2026-08-11T11:51:50Z</cp:lastPrinted>
  <dcterms:created xsi:type="dcterms:W3CDTF">2026-03-05T11:12:27Z</dcterms:created>
  <dcterms:modified xsi:type="dcterms:W3CDTF">2026-08-11T13:57:33Z</dcterms:modified>
</cp:coreProperties>
</file>